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 tabRatio="762"/>
  </bookViews>
  <sheets>
    <sheet name="公示（278）" sheetId="6" r:id="rId1"/>
  </sheets>
  <definedNames>
    <definedName name="_xlnm._FilterDatabase" localSheetId="0" hidden="1">'公示（278）'!$A$3:$I$299</definedName>
  </definedNames>
  <calcPr calcId="144525"/>
</workbook>
</file>

<file path=xl/sharedStrings.xml><?xml version="1.0" encoding="utf-8"?>
<sst xmlns="http://schemas.openxmlformats.org/spreadsheetml/2006/main" count="1164" uniqueCount="396">
  <si>
    <t>附件</t>
  </si>
  <si>
    <t>柳州市2022年7月人才购房补贴申请名单（第四批公示）</t>
  </si>
  <si>
    <t>序号</t>
  </si>
  <si>
    <t>姓名</t>
  </si>
  <si>
    <t>性别</t>
  </si>
  <si>
    <t>工作单位</t>
  </si>
  <si>
    <t>人才类别</t>
  </si>
  <si>
    <t>已享受租房补贴金额</t>
  </si>
  <si>
    <t>申请补贴金额</t>
  </si>
  <si>
    <t>申请补贴税额</t>
  </si>
  <si>
    <t>合计</t>
  </si>
  <si>
    <t>韦洁玲</t>
  </si>
  <si>
    <t>女</t>
  </si>
  <si>
    <t>上汽通用五菱汽车有限公司</t>
  </si>
  <si>
    <t>F</t>
  </si>
  <si>
    <t>黎东荣</t>
  </si>
  <si>
    <t>男</t>
  </si>
  <si>
    <t>向锐</t>
  </si>
  <si>
    <t>刘鑫宇</t>
  </si>
  <si>
    <t>朱文华</t>
  </si>
  <si>
    <t>陈有辉</t>
  </si>
  <si>
    <t>谢燕萍</t>
  </si>
  <si>
    <t>卢巧颖</t>
  </si>
  <si>
    <t>刘俊成</t>
  </si>
  <si>
    <t>G</t>
  </si>
  <si>
    <t>潘钢</t>
  </si>
  <si>
    <t>黄儒勇</t>
  </si>
  <si>
    <t>黄召烜</t>
  </si>
  <si>
    <t>李泽诚</t>
  </si>
  <si>
    <t>施凯文</t>
  </si>
  <si>
    <t>何鑫</t>
  </si>
  <si>
    <t>覃光来</t>
  </si>
  <si>
    <t>周颖鹃</t>
  </si>
  <si>
    <t>蓝振刚</t>
  </si>
  <si>
    <t>H</t>
  </si>
  <si>
    <t>熊春芳</t>
  </si>
  <si>
    <t>周甫梁</t>
  </si>
  <si>
    <t>吴婷秋</t>
  </si>
  <si>
    <t>李友智</t>
  </si>
  <si>
    <t>周旭</t>
  </si>
  <si>
    <t>李标立</t>
  </si>
  <si>
    <t>吴沛峰</t>
  </si>
  <si>
    <t>周黄钧</t>
  </si>
  <si>
    <t>钟作腾</t>
  </si>
  <si>
    <t>陈彩燕</t>
  </si>
  <si>
    <t>包爽</t>
  </si>
  <si>
    <t>余天龙</t>
  </si>
  <si>
    <t>杨俊</t>
  </si>
  <si>
    <t>贾思敏</t>
  </si>
  <si>
    <t>刘振达</t>
  </si>
  <si>
    <t>王佳昊</t>
  </si>
  <si>
    <t>马武伟</t>
  </si>
  <si>
    <t>刘三元</t>
  </si>
  <si>
    <t>覃嘉园</t>
  </si>
  <si>
    <t>唐浪</t>
  </si>
  <si>
    <t>梁涵琪</t>
  </si>
  <si>
    <t>杨胜美</t>
  </si>
  <si>
    <t>苏有生</t>
  </si>
  <si>
    <t>41人</t>
  </si>
  <si>
    <t>李时</t>
  </si>
  <si>
    <t>广西柳州钢铁集团有限公司</t>
  </si>
  <si>
    <t>罗宣天</t>
  </si>
  <si>
    <t>2人</t>
  </si>
  <si>
    <t>黄晶晶</t>
  </si>
  <si>
    <t>柳州钢铁股份有限公司</t>
  </si>
  <si>
    <t>彭帅</t>
  </si>
  <si>
    <t>蒋丽荣</t>
  </si>
  <si>
    <t>谭思玉</t>
  </si>
  <si>
    <t>梁展</t>
  </si>
  <si>
    <t>崔珂淼</t>
  </si>
  <si>
    <t>马儒伍</t>
  </si>
  <si>
    <t>黄泽宇</t>
  </si>
  <si>
    <t>阳棂序</t>
  </si>
  <si>
    <t>胡焕鑫</t>
  </si>
  <si>
    <t>陈俊伟</t>
  </si>
  <si>
    <t>雷添喾</t>
  </si>
  <si>
    <t>闫晗</t>
  </si>
  <si>
    <t>唐思胜</t>
  </si>
  <si>
    <t>杨有鹏</t>
  </si>
  <si>
    <t>钟骐聪</t>
  </si>
  <si>
    <t>涂桂铭</t>
  </si>
  <si>
    <t>17人</t>
  </si>
  <si>
    <t>黄明</t>
  </si>
  <si>
    <t>广西柳工机械股份有限公司</t>
  </si>
  <si>
    <t>麻亚飞</t>
  </si>
  <si>
    <t>潘学斌</t>
  </si>
  <si>
    <t>廖普霖</t>
  </si>
  <si>
    <t>温智华</t>
  </si>
  <si>
    <t>莫丽弯</t>
  </si>
  <si>
    <t>张野</t>
  </si>
  <si>
    <t>韦茂兰</t>
  </si>
  <si>
    <t>韦云瑞</t>
  </si>
  <si>
    <t>龙艳</t>
  </si>
  <si>
    <t>何恒鑫</t>
  </si>
  <si>
    <t>段柳敏</t>
  </si>
  <si>
    <t>张福</t>
  </si>
  <si>
    <t>樊瑶</t>
  </si>
  <si>
    <t>龙飞</t>
  </si>
  <si>
    <t>15人</t>
  </si>
  <si>
    <t>黄好杰</t>
  </si>
  <si>
    <t>柳州五菱汽车工业有限公司</t>
  </si>
  <si>
    <t>梁俊生</t>
  </si>
  <si>
    <t>覃凤健</t>
  </si>
  <si>
    <t>兰依婷</t>
  </si>
  <si>
    <t>4人</t>
  </si>
  <si>
    <t>谭慧慧</t>
  </si>
  <si>
    <t>东风柳州汽车有限公司</t>
  </si>
  <si>
    <t>杨海林</t>
  </si>
  <si>
    <t>曲恩玉</t>
  </si>
  <si>
    <t>3人</t>
  </si>
  <si>
    <t>缪继</t>
  </si>
  <si>
    <t>广西科技大学</t>
  </si>
  <si>
    <t>D</t>
  </si>
  <si>
    <t>董新伟</t>
  </si>
  <si>
    <t>赵鹏</t>
  </si>
  <si>
    <t>张可芬</t>
  </si>
  <si>
    <t>朱苦竹</t>
  </si>
  <si>
    <t>余慧群</t>
  </si>
  <si>
    <t>程缘</t>
  </si>
  <si>
    <t>王训洪</t>
  </si>
  <si>
    <t>E</t>
  </si>
  <si>
    <t>李红立</t>
  </si>
  <si>
    <t>蒙晓玲</t>
  </si>
  <si>
    <t>徐国效</t>
  </si>
  <si>
    <t>杨会</t>
  </si>
  <si>
    <t>梁宁</t>
  </si>
  <si>
    <t>于振宁</t>
  </si>
  <si>
    <t>熊家英</t>
  </si>
  <si>
    <t>王晋</t>
  </si>
  <si>
    <t>余红玲</t>
  </si>
  <si>
    <t>杜春阳</t>
  </si>
  <si>
    <t>吕小龙</t>
  </si>
  <si>
    <t>吴君丽</t>
  </si>
  <si>
    <t>张坤</t>
  </si>
  <si>
    <t xml:space="preserve">20000.00 </t>
  </si>
  <si>
    <t>韦保丞</t>
  </si>
  <si>
    <t>李伟青</t>
  </si>
  <si>
    <t>王紫云</t>
  </si>
  <si>
    <t>邢夫玉</t>
  </si>
  <si>
    <t>焦雅琪</t>
  </si>
  <si>
    <t>26人</t>
  </si>
  <si>
    <t>程宁</t>
  </si>
  <si>
    <t>柳州职业技术学院</t>
  </si>
  <si>
    <t>高振凤</t>
  </si>
  <si>
    <t>何基业</t>
  </si>
  <si>
    <t>胡冰璐</t>
  </si>
  <si>
    <t>韦薇颖</t>
  </si>
  <si>
    <t>梁辉</t>
  </si>
  <si>
    <t>张贺</t>
  </si>
  <si>
    <t>柳州市铁二中学</t>
  </si>
  <si>
    <t>黄宝兰</t>
  </si>
  <si>
    <t>柳州市第一中学</t>
  </si>
  <si>
    <t>唐洋</t>
  </si>
  <si>
    <t>孟羽茜</t>
  </si>
  <si>
    <t>韩冰</t>
  </si>
  <si>
    <t>莫智蕾</t>
  </si>
  <si>
    <t>陈秀</t>
  </si>
  <si>
    <t>何世添</t>
  </si>
  <si>
    <t>柳州城市职业学院</t>
  </si>
  <si>
    <t>赵莹</t>
  </si>
  <si>
    <t>杨佳文</t>
  </si>
  <si>
    <t>温益琳</t>
  </si>
  <si>
    <t>余现飞</t>
  </si>
  <si>
    <t>柳州铁道职业技术学院</t>
  </si>
  <si>
    <t>周文广</t>
  </si>
  <si>
    <t>宋吉超</t>
  </si>
  <si>
    <t>蒋常升</t>
  </si>
  <si>
    <t>雷丽婷</t>
  </si>
  <si>
    <t>涂洪润</t>
  </si>
  <si>
    <t>崔志军</t>
  </si>
  <si>
    <t>陈翠玲</t>
  </si>
  <si>
    <t>柳州高级中学</t>
  </si>
  <si>
    <t>闫岩</t>
  </si>
  <si>
    <t>柳州市第二职业技术学校</t>
  </si>
  <si>
    <t>覃嫦姮</t>
  </si>
  <si>
    <t>杨锦婷</t>
  </si>
  <si>
    <t>柳州市特殊教育学校</t>
  </si>
  <si>
    <t>陈家豪</t>
  </si>
  <si>
    <t>柳州铁一中学</t>
  </si>
  <si>
    <t>贾雁婷</t>
  </si>
  <si>
    <t>杨菊邓</t>
  </si>
  <si>
    <t>滕冯</t>
  </si>
  <si>
    <t>莫呈武</t>
  </si>
  <si>
    <t>柳州市第六中学</t>
  </si>
  <si>
    <t>康辉</t>
  </si>
  <si>
    <t>柳州市交通学校</t>
  </si>
  <si>
    <t>辛清莲</t>
  </si>
  <si>
    <t>田昕卉</t>
  </si>
  <si>
    <t>张春娇</t>
  </si>
  <si>
    <t>易韵芝</t>
  </si>
  <si>
    <t>劳琳</t>
  </si>
  <si>
    <t>兰肖肖</t>
  </si>
  <si>
    <t>柳州市第一职业技术学校</t>
  </si>
  <si>
    <t>刘颖</t>
  </si>
  <si>
    <t>莫华楠</t>
  </si>
  <si>
    <t>王厦</t>
  </si>
  <si>
    <t>柳州市教育局</t>
  </si>
  <si>
    <t>43人</t>
  </si>
  <si>
    <t>唐晋</t>
  </si>
  <si>
    <t>广西柳江农村合作银行</t>
  </si>
  <si>
    <t>刘彩亮</t>
  </si>
  <si>
    <t>黄闫頔</t>
  </si>
  <si>
    <t>柳州延龙商用汽车有限公司</t>
  </si>
  <si>
    <t>杨茁</t>
  </si>
  <si>
    <t>广西柳州市柳江区拉堡中学</t>
  </si>
  <si>
    <t>柳江区人社局</t>
  </si>
  <si>
    <t>韦尚任</t>
  </si>
  <si>
    <t>柳州市地理信息中心</t>
  </si>
  <si>
    <t>陈昕珏</t>
  </si>
  <si>
    <t>柳州市国土规划测绘院</t>
  </si>
  <si>
    <t xml:space="preserve">柳州市自然资源和规划局 </t>
  </si>
  <si>
    <t>张宇翔</t>
  </si>
  <si>
    <t>广西柳钢医疗有限公司</t>
  </si>
  <si>
    <t>黄小聪</t>
  </si>
  <si>
    <t>何鎏君</t>
  </si>
  <si>
    <t>广西柳钢物流有限责任公司</t>
  </si>
  <si>
    <t>覃光毅</t>
  </si>
  <si>
    <t>朱逸静</t>
  </si>
  <si>
    <t>陆东文</t>
  </si>
  <si>
    <t>广西柳钢工程技术有限公司</t>
  </si>
  <si>
    <t>莫智珲</t>
  </si>
  <si>
    <t>朱振勇</t>
  </si>
  <si>
    <t>曾敏</t>
  </si>
  <si>
    <t>柳州市新游化工有限责任公司</t>
  </si>
  <si>
    <t>蒋菡茁</t>
  </si>
  <si>
    <t>广西建工钢结构有限公司</t>
  </si>
  <si>
    <t>杨上尚</t>
  </si>
  <si>
    <t>韦学东</t>
  </si>
  <si>
    <t>广西科技大学第一附属医院</t>
  </si>
  <si>
    <t>柳北区人社局</t>
  </si>
  <si>
    <t>12人</t>
  </si>
  <si>
    <t>覃升华</t>
  </si>
  <si>
    <t>柳州上汽汽车变速器有限公司</t>
  </si>
  <si>
    <t>肖小卓</t>
  </si>
  <si>
    <t>柳州欧维姆机械股份有限公司</t>
  </si>
  <si>
    <t>阳和工业新区人社局</t>
  </si>
  <si>
    <t>廖靖翔</t>
  </si>
  <si>
    <t>柳州市建筑设计科学研究院有限公司</t>
  </si>
  <si>
    <t>梁夏明</t>
  </si>
  <si>
    <t>潘陈骥</t>
  </si>
  <si>
    <t>柳州市市政设计科学研究院有限公司</t>
  </si>
  <si>
    <t>唐鹏志</t>
  </si>
  <si>
    <t>蒙艺寒</t>
  </si>
  <si>
    <t>广西柳州市电影产业有限责任公司柳空影城</t>
  </si>
  <si>
    <t>彭科</t>
  </si>
  <si>
    <t>广西柳金信息科技股份有限公司</t>
  </si>
  <si>
    <t>唐昌盛</t>
  </si>
  <si>
    <t>甘霖</t>
  </si>
  <si>
    <t>柳州市文化产业发展有限公司</t>
  </si>
  <si>
    <t>市国资委</t>
  </si>
  <si>
    <t>8人</t>
  </si>
  <si>
    <t>林家旭</t>
  </si>
  <si>
    <t>柳州市城中区果乐办公用品经营部</t>
  </si>
  <si>
    <t>余寿权</t>
  </si>
  <si>
    <t>广西鸿泰防护设备检测有限公司</t>
  </si>
  <si>
    <t>潘诗怡</t>
  </si>
  <si>
    <t>柳州市建筑工程集团有限责任公司</t>
  </si>
  <si>
    <t>周登峰</t>
  </si>
  <si>
    <t>柳州市城中区人民政府静兰街道办事处综合事务管理服务中心</t>
  </si>
  <si>
    <t>黄雨</t>
  </si>
  <si>
    <t>柳州市城中区人民政府静兰街道办事处</t>
  </si>
  <si>
    <t>城中区人社局</t>
  </si>
  <si>
    <t>5人</t>
  </si>
  <si>
    <t>邬景荣</t>
  </si>
  <si>
    <t>柳州市计量技术测试研究所</t>
  </si>
  <si>
    <t xml:space="preserve">市场监督局 </t>
  </si>
  <si>
    <t>1人</t>
  </si>
  <si>
    <t>张婉璇</t>
  </si>
  <si>
    <t>广西科技大学第二附属医院</t>
  </si>
  <si>
    <t>华星宇</t>
  </si>
  <si>
    <t>广西水文地质工程地质勘察院</t>
  </si>
  <si>
    <t>王阳</t>
  </si>
  <si>
    <t>广西兴柳食品有限公司</t>
  </si>
  <si>
    <t>韦巧雪</t>
  </si>
  <si>
    <t>周涛</t>
  </si>
  <si>
    <t>广西柳电电气股份有限公司</t>
  </si>
  <si>
    <t>韦元皓</t>
  </si>
  <si>
    <t>核工业柳州工程勘察院</t>
  </si>
  <si>
    <t>苏念</t>
  </si>
  <si>
    <t>鱼峰区人社局</t>
  </si>
  <si>
    <t>7人</t>
  </si>
  <si>
    <t>覃雪军</t>
  </si>
  <si>
    <t>柳州市人民医院</t>
  </si>
  <si>
    <t>欧阳艳文</t>
  </si>
  <si>
    <t>李杰</t>
  </si>
  <si>
    <t>成迎迎</t>
  </si>
  <si>
    <t>黄惠英</t>
  </si>
  <si>
    <t>何天基</t>
  </si>
  <si>
    <t>梁立顶</t>
  </si>
  <si>
    <t>刘玮</t>
  </si>
  <si>
    <t>何恩怡</t>
  </si>
  <si>
    <t>倪小坤</t>
  </si>
  <si>
    <t>韦欣雨</t>
  </si>
  <si>
    <t>韦玥吟</t>
  </si>
  <si>
    <t>廖龙雄</t>
  </si>
  <si>
    <t>黄慧媛</t>
  </si>
  <si>
    <t>丹杨萍</t>
  </si>
  <si>
    <t>刘思聪</t>
  </si>
  <si>
    <t>陈婷</t>
  </si>
  <si>
    <t>蒙元果</t>
  </si>
  <si>
    <t>庞子森</t>
  </si>
  <si>
    <t>吴炜璐</t>
  </si>
  <si>
    <t>陈艳妮</t>
  </si>
  <si>
    <t>明敏馨</t>
  </si>
  <si>
    <t>黄小兰</t>
  </si>
  <si>
    <t>牛银荷</t>
  </si>
  <si>
    <t>唐自立</t>
  </si>
  <si>
    <t>龙诗璐</t>
  </si>
  <si>
    <t>吴建福</t>
  </si>
  <si>
    <t>柳州市工人医院</t>
  </si>
  <si>
    <t>覃先明</t>
  </si>
  <si>
    <t>覃琳琳</t>
  </si>
  <si>
    <t>卓秋莹</t>
  </si>
  <si>
    <t>宣林钰</t>
  </si>
  <si>
    <t>余绍涌</t>
  </si>
  <si>
    <t>柳州市中医医院</t>
  </si>
  <si>
    <t>李泽嘉</t>
  </si>
  <si>
    <t>罗晓娟</t>
  </si>
  <si>
    <t>区开云</t>
  </si>
  <si>
    <t>樊小源</t>
  </si>
  <si>
    <t>杨小莲</t>
  </si>
  <si>
    <t>黄忠华</t>
  </si>
  <si>
    <t>柳州市柳铁中心医院</t>
  </si>
  <si>
    <t>0.00</t>
  </si>
  <si>
    <t>赵思宁</t>
  </si>
  <si>
    <t>覃丽云</t>
  </si>
  <si>
    <t>王梦梦</t>
  </si>
  <si>
    <t>陈亿仙</t>
  </si>
  <si>
    <t>柳州市妇幼保健院</t>
  </si>
  <si>
    <t>廖彬</t>
  </si>
  <si>
    <t>银艳桃</t>
  </si>
  <si>
    <t>李君</t>
  </si>
  <si>
    <t>林国金</t>
  </si>
  <si>
    <t>市卫健委</t>
  </si>
  <si>
    <t>46人</t>
  </si>
  <si>
    <t>黄洄</t>
  </si>
  <si>
    <t>柳州市鱼峰区雒容镇中心校</t>
  </si>
  <si>
    <t>钟信</t>
  </si>
  <si>
    <t>柳州铁一中学（初中部）</t>
  </si>
  <si>
    <t>吴海利</t>
  </si>
  <si>
    <t>何园燕</t>
  </si>
  <si>
    <t>练钰威</t>
  </si>
  <si>
    <t>蒙彩信</t>
  </si>
  <si>
    <t>柳州华锡有色设计研究院有限责任公司</t>
  </si>
  <si>
    <t>袁伟良</t>
  </si>
  <si>
    <t>韦定葵</t>
  </si>
  <si>
    <t>柳州市柳东新区公共人力资源有限公司</t>
  </si>
  <si>
    <t>姜春兰</t>
  </si>
  <si>
    <t>广西柳药集团股份有限公司</t>
  </si>
  <si>
    <t>何淑华</t>
  </si>
  <si>
    <t>谭膳和</t>
  </si>
  <si>
    <t>柳州亚鼎智能设备制造有限公司</t>
  </si>
  <si>
    <t>陈令祥</t>
  </si>
  <si>
    <t>耐世特汽车系统（柳州）有限公司</t>
  </si>
  <si>
    <t>莫洁</t>
  </si>
  <si>
    <t>柳州国轩电池有限公司</t>
  </si>
  <si>
    <t>罗世君</t>
  </si>
  <si>
    <t>蒙基伟</t>
  </si>
  <si>
    <t>柳州赛克科技发展有限公司</t>
  </si>
  <si>
    <t>周才深</t>
  </si>
  <si>
    <t>谢光飞</t>
  </si>
  <si>
    <t>罗杰俊</t>
  </si>
  <si>
    <t>吴毅</t>
  </si>
  <si>
    <t>张天梁</t>
  </si>
  <si>
    <t>白丁</t>
  </si>
  <si>
    <t>潘洁</t>
  </si>
  <si>
    <t>广西拓哲人力资源服务有限公司</t>
  </si>
  <si>
    <t>罗斌</t>
  </si>
  <si>
    <t>柳州英勤拓蓝汽车科技有限公司</t>
  </si>
  <si>
    <t>苏少勇</t>
  </si>
  <si>
    <t>广西柳州易百得智能科技有限公司</t>
  </si>
  <si>
    <t>许清泉</t>
  </si>
  <si>
    <t>柳州柳新汽车冲压件有限公司</t>
  </si>
  <si>
    <t>文定艳</t>
  </si>
  <si>
    <t>柳州工学院</t>
  </si>
  <si>
    <t>刘佳豪</t>
  </si>
  <si>
    <t>毛春英</t>
  </si>
  <si>
    <t>蔡武华</t>
  </si>
  <si>
    <t>柳州汽车检测有限公司</t>
  </si>
  <si>
    <t>梁俊哲</t>
  </si>
  <si>
    <t>广西玲珑轮胎有限公司</t>
  </si>
  <si>
    <t>杨茜</t>
  </si>
  <si>
    <t>湖南湖大艾盛汽车技术开发有限公司柳州分公司</t>
  </si>
  <si>
    <t>甘成</t>
  </si>
  <si>
    <t>陈柏有</t>
  </si>
  <si>
    <t>杨翔</t>
  </si>
  <si>
    <t>柳州五菱新能源汽车有限公司</t>
  </si>
  <si>
    <t>梁力</t>
  </si>
  <si>
    <t>于林涛</t>
  </si>
  <si>
    <t>龙德沐</t>
  </si>
  <si>
    <t>马超</t>
  </si>
  <si>
    <t>莫韦宇</t>
  </si>
  <si>
    <t>中国共产党柳州市委员会党校</t>
  </si>
  <si>
    <t>舒茂林</t>
  </si>
  <si>
    <t>柳东新区人社局</t>
  </si>
  <si>
    <t>40人</t>
  </si>
</sst>
</file>

<file path=xl/styles.xml><?xml version="1.0" encoding="utf-8"?>
<styleSheet xmlns="http://schemas.openxmlformats.org/spreadsheetml/2006/main">
  <numFmts count="7">
    <numFmt numFmtId="176" formatCode="0.00;[Red]0.00"/>
    <numFmt numFmtId="177" formatCode="0.00_);[Red]\(0.00\)"/>
    <numFmt numFmtId="178" formatCode="0.00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40">
    <font>
      <sz val="11"/>
      <color theme="1"/>
      <name val="宋体"/>
      <charset val="134"/>
      <scheme val="minor"/>
    </font>
    <font>
      <sz val="12"/>
      <name val="黑体"/>
      <charset val="134"/>
    </font>
    <font>
      <b/>
      <sz val="1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1"/>
      <name val="宋体"/>
      <charset val="134"/>
      <scheme val="minor"/>
    </font>
    <font>
      <sz val="9"/>
      <name val="宋体"/>
      <charset val="134"/>
      <scheme val="minor"/>
    </font>
    <font>
      <sz val="16"/>
      <name val="方正小标宋简体"/>
      <charset val="134"/>
    </font>
    <font>
      <sz val="9"/>
      <color indexed="8"/>
      <name val="宋体"/>
      <charset val="134"/>
    </font>
    <font>
      <sz val="9"/>
      <name val="宋体"/>
      <charset val="134"/>
    </font>
    <font>
      <b/>
      <sz val="9"/>
      <name val="宋体"/>
      <charset val="134"/>
      <scheme val="minor"/>
    </font>
    <font>
      <b/>
      <sz val="9"/>
      <color indexed="8"/>
      <name val="宋体"/>
      <charset val="134"/>
    </font>
    <font>
      <b/>
      <sz val="9"/>
      <color theme="1"/>
      <name val="宋体"/>
      <charset val="134"/>
    </font>
    <font>
      <b/>
      <sz val="9"/>
      <name val="宋体"/>
      <charset val="134"/>
    </font>
    <font>
      <sz val="10"/>
      <name val="宋体"/>
      <charset val="134"/>
    </font>
    <font>
      <sz val="10"/>
      <color indexed="8"/>
      <name val="宋体"/>
      <charset val="134"/>
    </font>
    <font>
      <sz val="11"/>
      <name val="宋体"/>
      <charset val="134"/>
    </font>
    <font>
      <sz val="10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000000"/>
      <name val="宋体"/>
      <charset val="134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8"/>
      <name val="宋体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</borders>
  <cellStyleXfs count="64">
    <xf numFmtId="0" fontId="0" fillId="0" borderId="0"/>
    <xf numFmtId="0" fontId="0" fillId="0" borderId="0">
      <alignment vertical="center"/>
    </xf>
    <xf numFmtId="0" fontId="16" fillId="0" borderId="0">
      <alignment vertical="center"/>
    </xf>
    <xf numFmtId="0" fontId="31" fillId="0" borderId="0">
      <protection locked="false"/>
    </xf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19" fillId="28" borderId="0" applyNumberFormat="false" applyBorder="false" applyAlignment="false" applyProtection="false">
      <alignment vertical="center"/>
    </xf>
    <xf numFmtId="0" fontId="19" fillId="26" borderId="0" applyNumberFormat="false" applyBorder="false" applyAlignment="false" applyProtection="false">
      <alignment vertical="center"/>
    </xf>
    <xf numFmtId="0" fontId="29" fillId="0" borderId="0"/>
    <xf numFmtId="0" fontId="18" fillId="27" borderId="0" applyNumberFormat="false" applyBorder="false" applyAlignment="false" applyProtection="false">
      <alignment vertical="center"/>
    </xf>
    <xf numFmtId="0" fontId="19" fillId="24" borderId="0" applyNumberFormat="false" applyBorder="false" applyAlignment="false" applyProtection="false">
      <alignment vertical="center"/>
    </xf>
    <xf numFmtId="0" fontId="19" fillId="23" borderId="0" applyNumberFormat="false" applyBorder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19" fillId="20" borderId="0" applyNumberFormat="false" applyBorder="false" applyAlignment="false" applyProtection="false">
      <alignment vertical="center"/>
    </xf>
    <xf numFmtId="0" fontId="30" fillId="0" borderId="7" applyNumberFormat="false" applyFill="false" applyAlignment="false" applyProtection="false">
      <alignment vertical="center"/>
    </xf>
    <xf numFmtId="0" fontId="29" fillId="0" borderId="0"/>
    <xf numFmtId="0" fontId="33" fillId="0" borderId="0" applyNumberFormat="false" applyFill="false" applyBorder="false" applyAlignment="false" applyProtection="false">
      <alignment vertical="center"/>
    </xf>
    <xf numFmtId="0" fontId="32" fillId="0" borderId="8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36" fillId="0" borderId="9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0" fillId="0" borderId="0">
      <alignment vertical="center"/>
    </xf>
    <xf numFmtId="0" fontId="18" fillId="31" borderId="0" applyNumberFormat="false" applyBorder="false" applyAlignment="false" applyProtection="false">
      <alignment vertical="center"/>
    </xf>
    <xf numFmtId="0" fontId="37" fillId="0" borderId="0" applyNumberFormat="false" applyFill="false" applyBorder="false" applyAlignment="false" applyProtection="false">
      <alignment vertical="center"/>
    </xf>
    <xf numFmtId="0" fontId="19" fillId="32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8" fillId="29" borderId="0" applyNumberFormat="false" applyBorder="false" applyAlignment="false" applyProtection="false">
      <alignment vertical="center"/>
    </xf>
    <xf numFmtId="0" fontId="39" fillId="0" borderId="9" applyNumberFormat="false" applyFill="false" applyAlignment="false" applyProtection="false">
      <alignment vertical="center"/>
    </xf>
    <xf numFmtId="0" fontId="38" fillId="0" borderId="0" applyNumberFormat="false" applyFill="false" applyBorder="false" applyAlignment="false" applyProtection="false">
      <alignment vertical="center"/>
    </xf>
    <xf numFmtId="0" fontId="19" fillId="25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9" fillId="30" borderId="0" applyNumberFormat="false" applyBorder="false" applyAlignment="false" applyProtection="false">
      <alignment vertical="center"/>
    </xf>
    <xf numFmtId="0" fontId="28" fillId="15" borderId="5" applyNumberFormat="false" applyAlignment="false" applyProtection="false">
      <alignment vertical="center"/>
    </xf>
    <xf numFmtId="0" fontId="34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8" fillId="19" borderId="0" applyNumberFormat="false" applyBorder="false" applyAlignment="false" applyProtection="false">
      <alignment vertical="center"/>
    </xf>
    <xf numFmtId="0" fontId="19" fillId="18" borderId="0" applyNumberFormat="false" applyBorder="false" applyAlignment="false" applyProtection="false">
      <alignment vertical="center"/>
    </xf>
    <xf numFmtId="0" fontId="0" fillId="0" borderId="0">
      <alignment vertical="center"/>
    </xf>
    <xf numFmtId="0" fontId="18" fillId="17" borderId="0" applyNumberFormat="false" applyBorder="false" applyAlignment="false" applyProtection="false">
      <alignment vertical="center"/>
    </xf>
    <xf numFmtId="0" fontId="26" fillId="16" borderId="5" applyNumberFormat="false" applyAlignment="false" applyProtection="false">
      <alignment vertical="center"/>
    </xf>
    <xf numFmtId="0" fontId="25" fillId="15" borderId="4" applyNumberFormat="false" applyAlignment="false" applyProtection="false">
      <alignment vertical="center"/>
    </xf>
    <xf numFmtId="0" fontId="24" fillId="14" borderId="3" applyNumberFormat="false" applyAlignment="false" applyProtection="false">
      <alignment vertical="center"/>
    </xf>
    <xf numFmtId="0" fontId="0" fillId="0" borderId="0">
      <alignment vertical="center"/>
    </xf>
    <xf numFmtId="0" fontId="23" fillId="0" borderId="2" applyNumberFormat="false" applyFill="false" applyAlignment="false" applyProtection="false">
      <alignment vertical="center"/>
    </xf>
    <xf numFmtId="0" fontId="18" fillId="13" borderId="0" applyNumberFormat="false" applyBorder="false" applyAlignment="false" applyProtection="false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18" fillId="12" borderId="0" applyNumberFormat="false" applyBorder="false" applyAlignment="false" applyProtection="false">
      <alignment vertical="center"/>
    </xf>
    <xf numFmtId="0" fontId="0" fillId="21" borderId="6" applyNumberFormat="false" applyFont="false" applyAlignment="false" applyProtection="false">
      <alignment vertical="center"/>
    </xf>
    <xf numFmtId="0" fontId="27" fillId="0" borderId="0" applyNumberFormat="false" applyFill="false" applyBorder="false" applyAlignment="false" applyProtection="false">
      <alignment vertical="center"/>
    </xf>
    <xf numFmtId="0" fontId="22" fillId="11" borderId="0" applyNumberFormat="false" applyBorder="false" applyAlignment="false" applyProtection="false">
      <alignment vertical="center"/>
    </xf>
    <xf numFmtId="0" fontId="30" fillId="0" borderId="0" applyNumberFormat="false" applyFill="false" applyBorder="false" applyAlignment="false" applyProtection="false">
      <alignment vertical="center"/>
    </xf>
    <xf numFmtId="0" fontId="18" fillId="10" borderId="0" applyNumberFormat="false" applyBorder="false" applyAlignment="false" applyProtection="false">
      <alignment vertical="center"/>
    </xf>
    <xf numFmtId="0" fontId="21" fillId="9" borderId="0" applyNumberFormat="false" applyBorder="false" applyAlignment="false" applyProtection="false">
      <alignment vertical="center"/>
    </xf>
    <xf numFmtId="0" fontId="19" fillId="8" borderId="0" applyNumberFormat="false" applyBorder="false" applyAlignment="false" applyProtection="false">
      <alignment vertical="center"/>
    </xf>
    <xf numFmtId="0" fontId="20" fillId="7" borderId="0" applyNumberFormat="false" applyBorder="false" applyAlignment="false" applyProtection="false">
      <alignment vertical="center"/>
    </xf>
    <xf numFmtId="0" fontId="18" fillId="6" borderId="0" applyNumberFormat="false" applyBorder="false" applyAlignment="false" applyProtection="false">
      <alignment vertical="center"/>
    </xf>
    <xf numFmtId="0" fontId="19" fillId="5" borderId="0" applyNumberFormat="false" applyBorder="false" applyAlignment="false" applyProtection="false">
      <alignment vertical="center"/>
    </xf>
    <xf numFmtId="0" fontId="0" fillId="0" borderId="0"/>
    <xf numFmtId="0" fontId="18" fillId="4" borderId="0" applyNumberFormat="false" applyBorder="false" applyAlignment="false" applyProtection="false">
      <alignment vertical="center"/>
    </xf>
    <xf numFmtId="0" fontId="19" fillId="3" borderId="0" applyNumberFormat="false" applyBorder="false" applyAlignment="false" applyProtection="false">
      <alignment vertical="center"/>
    </xf>
    <xf numFmtId="0" fontId="18" fillId="2" borderId="0" applyNumberFormat="false" applyBorder="false" applyAlignment="false" applyProtection="false">
      <alignment vertical="center"/>
    </xf>
  </cellStyleXfs>
  <cellXfs count="87">
    <xf numFmtId="0" fontId="0" fillId="0" borderId="0" xfId="0"/>
    <xf numFmtId="0" fontId="1" fillId="0" borderId="0" xfId="0" applyFont="true" applyFill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horizontal="center"/>
    </xf>
    <xf numFmtId="0" fontId="4" fillId="0" borderId="0" xfId="0" applyFont="true" applyFill="true" applyBorder="true" applyAlignment="true">
      <alignment vertical="center"/>
    </xf>
    <xf numFmtId="0" fontId="5" fillId="0" borderId="0" xfId="0" applyFont="true" applyFill="true"/>
    <xf numFmtId="0" fontId="2" fillId="0" borderId="0" xfId="0" applyFont="true" applyFill="true"/>
    <xf numFmtId="0" fontId="6" fillId="0" borderId="0" xfId="0" applyFont="true" applyFill="true"/>
    <xf numFmtId="0" fontId="5" fillId="0" borderId="0" xfId="0" applyFont="true" applyFill="true" applyAlignment="true">
      <alignment horizontal="center" wrapText="true"/>
    </xf>
    <xf numFmtId="0" fontId="5" fillId="0" borderId="0" xfId="0" applyFont="true" applyFill="true" applyAlignment="true">
      <alignment horizontal="center"/>
    </xf>
    <xf numFmtId="178" fontId="5" fillId="0" borderId="0" xfId="0" applyNumberFormat="true" applyFont="true" applyFill="true"/>
    <xf numFmtId="0" fontId="7" fillId="0" borderId="0" xfId="0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/>
    </xf>
    <xf numFmtId="0" fontId="8" fillId="0" borderId="1" xfId="0" applyFont="true" applyFill="true" applyBorder="true" applyAlignment="true">
      <alignment horizontal="center" vertical="center"/>
    </xf>
    <xf numFmtId="49" fontId="8" fillId="0" borderId="1" xfId="0" applyNumberFormat="true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/>
    </xf>
    <xf numFmtId="49" fontId="9" fillId="0" borderId="1" xfId="0" applyNumberFormat="true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/>
    </xf>
    <xf numFmtId="0" fontId="10" fillId="0" borderId="1" xfId="0" applyFont="true" applyFill="true" applyBorder="true" applyAlignment="true">
      <alignment horizontal="center" vertical="center" wrapText="true"/>
    </xf>
    <xf numFmtId="49" fontId="11" fillId="0" borderId="1" xfId="0" applyNumberFormat="true" applyFont="true" applyFill="true" applyBorder="true" applyAlignment="true">
      <alignment horizontal="center" vertical="center"/>
    </xf>
    <xf numFmtId="0" fontId="9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/>
    </xf>
    <xf numFmtId="49" fontId="12" fillId="0" borderId="1" xfId="0" applyNumberFormat="true" applyFont="true" applyFill="true" applyBorder="true" applyAlignment="true">
      <alignment vertical="center"/>
    </xf>
    <xf numFmtId="0" fontId="13" fillId="0" borderId="1" xfId="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horizontal="center" vertical="center"/>
    </xf>
    <xf numFmtId="178" fontId="1" fillId="0" borderId="0" xfId="0" applyNumberFormat="true" applyFont="true" applyFill="true" applyAlignment="true">
      <alignment vertical="center"/>
    </xf>
    <xf numFmtId="178" fontId="7" fillId="0" borderId="0" xfId="0" applyNumberFormat="true" applyFont="true" applyFill="true" applyAlignment="true">
      <alignment horizontal="center" vertical="center"/>
    </xf>
    <xf numFmtId="0" fontId="3" fillId="0" borderId="1" xfId="0" applyFont="true" applyFill="true" applyBorder="true" applyAlignment="true">
      <alignment horizontal="center" vertical="center" wrapText="true"/>
    </xf>
    <xf numFmtId="178" fontId="3" fillId="0" borderId="1" xfId="0" applyNumberFormat="true" applyFont="true" applyFill="true" applyBorder="true" applyAlignment="true">
      <alignment horizontal="center" vertical="center" wrapText="true"/>
    </xf>
    <xf numFmtId="177" fontId="8" fillId="0" borderId="1" xfId="0" applyNumberFormat="true" applyFont="true" applyFill="true" applyBorder="true" applyAlignment="true">
      <alignment horizontal="center" vertical="center"/>
    </xf>
    <xf numFmtId="177" fontId="9" fillId="0" borderId="1" xfId="0" applyNumberFormat="true" applyFont="true" applyFill="true" applyBorder="true" applyAlignment="true">
      <alignment horizontal="center" vertical="center"/>
    </xf>
    <xf numFmtId="178" fontId="10" fillId="0" borderId="1" xfId="0" applyNumberFormat="true" applyFont="true" applyFill="true" applyBorder="true" applyAlignment="true">
      <alignment horizontal="center" vertical="center" wrapText="true"/>
    </xf>
    <xf numFmtId="178" fontId="9" fillId="0" borderId="1" xfId="0" applyNumberFormat="true" applyFont="true" applyFill="true" applyBorder="true" applyAlignment="true">
      <alignment horizontal="center" vertical="center" wrapText="true"/>
    </xf>
    <xf numFmtId="49" fontId="12" fillId="0" borderId="1" xfId="0" applyNumberFormat="true" applyFont="true" applyFill="true" applyBorder="true" applyAlignment="true">
      <alignment horizontal="center" vertical="center"/>
    </xf>
    <xf numFmtId="178" fontId="11" fillId="0" borderId="1" xfId="0" applyNumberFormat="true" applyFont="true" applyFill="true" applyBorder="true" applyAlignment="true">
      <alignment horizontal="center" vertical="center"/>
    </xf>
    <xf numFmtId="178" fontId="8" fillId="0" borderId="1" xfId="0" applyNumberFormat="true" applyFont="true" applyFill="true" applyBorder="true" applyAlignment="true">
      <alignment horizontal="center" vertical="center" wrapText="true"/>
    </xf>
    <xf numFmtId="178" fontId="3" fillId="0" borderId="1" xfId="0" applyNumberFormat="true" applyFont="true" applyFill="true" applyBorder="true" applyAlignment="true">
      <alignment horizontal="center" vertical="center"/>
    </xf>
    <xf numFmtId="178" fontId="13" fillId="0" borderId="1" xfId="0" applyNumberFormat="true" applyFont="true" applyFill="true" applyBorder="true" applyAlignment="true">
      <alignment horizontal="center" vertical="center" wrapText="true"/>
    </xf>
    <xf numFmtId="0" fontId="13" fillId="0" borderId="1" xfId="0" applyFont="true" applyFill="true" applyBorder="true" applyAlignment="true">
      <alignment vertical="center" wrapText="true"/>
    </xf>
    <xf numFmtId="0" fontId="12" fillId="0" borderId="1" xfId="0" applyFont="true" applyFill="true" applyBorder="true" applyAlignment="true">
      <alignment vertical="center" wrapText="true"/>
    </xf>
    <xf numFmtId="0" fontId="11" fillId="0" borderId="1" xfId="0" applyFont="true" applyFill="true" applyBorder="true" applyAlignment="true">
      <alignment horizontal="center" vertical="center" wrapText="true"/>
    </xf>
    <xf numFmtId="0" fontId="8" fillId="0" borderId="1" xfId="23" applyFont="true" applyFill="true" applyBorder="true" applyAlignment="true">
      <alignment horizontal="center" vertical="center" wrapText="true"/>
    </xf>
    <xf numFmtId="0" fontId="8" fillId="0" borderId="1" xfId="27" applyFont="true" applyFill="true" applyBorder="true" applyAlignment="true">
      <alignment horizontal="center" vertical="center" wrapText="true"/>
    </xf>
    <xf numFmtId="177" fontId="8" fillId="0" borderId="1" xfId="0" applyNumberFormat="true" applyFont="true" applyFill="true" applyBorder="true" applyAlignment="true">
      <alignment horizontal="center" vertical="center" wrapText="true"/>
    </xf>
    <xf numFmtId="177" fontId="9" fillId="0" borderId="1" xfId="0" applyNumberFormat="true" applyFont="true" applyFill="true" applyBorder="true" applyAlignment="true">
      <alignment horizontal="center" vertical="center" wrapText="true"/>
    </xf>
    <xf numFmtId="0" fontId="12" fillId="0" borderId="1" xfId="0" applyFont="true" applyFill="true" applyBorder="true" applyAlignment="true">
      <alignment horizontal="center" vertical="center" wrapText="true"/>
    </xf>
    <xf numFmtId="178" fontId="11" fillId="0" borderId="1" xfId="0" applyNumberFormat="true" applyFont="true" applyFill="true" applyBorder="true" applyAlignment="true">
      <alignment horizontal="center" vertical="center" wrapText="true"/>
    </xf>
    <xf numFmtId="178" fontId="8" fillId="0" borderId="1" xfId="0" applyNumberFormat="true" applyFont="true" applyFill="true" applyBorder="true" applyAlignment="true">
      <alignment horizontal="center" vertical="center"/>
    </xf>
    <xf numFmtId="178" fontId="14" fillId="0" borderId="1" xfId="0" applyNumberFormat="true" applyFont="true" applyFill="true" applyBorder="true" applyAlignment="true">
      <alignment horizontal="center" vertical="center" wrapText="true"/>
    </xf>
    <xf numFmtId="178" fontId="10" fillId="0" borderId="1" xfId="0" applyNumberFormat="true" applyFont="true" applyFill="true" applyBorder="true" applyAlignment="true">
      <alignment horizontal="center" vertical="center"/>
    </xf>
    <xf numFmtId="178" fontId="8" fillId="0" borderId="1" xfId="1" applyNumberFormat="true" applyFont="true" applyFill="true" applyBorder="true" applyAlignment="true">
      <alignment horizontal="center" vertical="center" wrapText="true"/>
    </xf>
    <xf numFmtId="178" fontId="9" fillId="0" borderId="1" xfId="0" applyNumberFormat="true" applyFont="true" applyFill="true" applyBorder="true" applyAlignment="true">
      <alignment horizontal="center" vertical="center"/>
    </xf>
    <xf numFmtId="178" fontId="15" fillId="0" borderId="1" xfId="0" applyNumberFormat="true" applyFont="true" applyFill="true" applyBorder="true" applyAlignment="true">
      <alignment horizontal="center" vertical="center"/>
    </xf>
    <xf numFmtId="178" fontId="14" fillId="0" borderId="1" xfId="0" applyNumberFormat="true" applyFont="true" applyFill="true" applyBorder="true" applyAlignment="true">
      <alignment horizontal="center" vertical="center"/>
    </xf>
    <xf numFmtId="178" fontId="8" fillId="0" borderId="1" xfId="44" applyNumberFormat="true" applyFont="true" applyFill="true" applyBorder="true" applyAlignment="true">
      <alignment horizontal="center" vertical="center" wrapText="true"/>
    </xf>
    <xf numFmtId="0" fontId="8" fillId="0" borderId="1" xfId="5" applyFont="true" applyFill="true" applyBorder="true" applyAlignment="true">
      <alignment horizontal="center" vertical="center" wrapText="true"/>
    </xf>
    <xf numFmtId="0" fontId="8" fillId="0" borderId="1" xfId="48" applyFont="true" applyFill="true" applyBorder="true" applyAlignment="true">
      <alignment horizontal="center" vertical="center" wrapText="true"/>
    </xf>
    <xf numFmtId="0" fontId="9" fillId="0" borderId="1" xfId="60" applyFont="true" applyFill="true" applyBorder="true" applyAlignment="true">
      <alignment horizontal="center" vertical="center" wrapText="true"/>
    </xf>
    <xf numFmtId="0" fontId="8" fillId="0" borderId="1" xfId="0" applyFont="true" applyFill="true" applyBorder="true" applyAlignment="true" applyProtection="true">
      <alignment horizontal="center" vertical="center" wrapText="true"/>
    </xf>
    <xf numFmtId="0" fontId="9" fillId="0" borderId="1" xfId="0" applyFont="true" applyFill="true" applyBorder="true" applyAlignment="true" applyProtection="true">
      <alignment horizontal="center" vertical="center" wrapText="true"/>
    </xf>
    <xf numFmtId="0" fontId="8" fillId="0" borderId="1" xfId="6" applyFont="true" applyFill="true" applyBorder="true" applyAlignment="true">
      <alignment horizontal="center" vertical="center" wrapText="true"/>
    </xf>
    <xf numFmtId="0" fontId="11" fillId="0" borderId="1" xfId="0" applyFont="true" applyFill="true" applyBorder="true" applyAlignment="true">
      <alignment vertical="center"/>
    </xf>
    <xf numFmtId="0" fontId="11" fillId="0" borderId="1" xfId="0" applyFont="true" applyFill="true" applyBorder="true" applyAlignment="true">
      <alignment horizontal="center" vertical="center"/>
    </xf>
    <xf numFmtId="0" fontId="12" fillId="0" borderId="1" xfId="0" applyFont="true" applyFill="true" applyBorder="true" applyAlignment="true">
      <alignment vertical="center"/>
    </xf>
    <xf numFmtId="0" fontId="12" fillId="0" borderId="1" xfId="0" applyFont="true" applyFill="true" applyBorder="true" applyAlignment="true">
      <alignment horizontal="center" vertical="center"/>
    </xf>
    <xf numFmtId="49" fontId="8" fillId="0" borderId="1" xfId="0" applyNumberFormat="true" applyFont="true" applyFill="true" applyBorder="true" applyAlignment="true">
      <alignment horizontal="center" vertical="center" wrapText="true"/>
    </xf>
    <xf numFmtId="0" fontId="8" fillId="0" borderId="1" xfId="60" applyFont="true" applyFill="true" applyBorder="true" applyAlignment="true">
      <alignment horizontal="center" vertical="center" wrapText="true"/>
    </xf>
    <xf numFmtId="0" fontId="8" fillId="0" borderId="1" xfId="47" applyFont="true" applyFill="true" applyBorder="true" applyAlignment="true">
      <alignment horizontal="center" vertical="center" wrapText="true"/>
    </xf>
    <xf numFmtId="178" fontId="8" fillId="0" borderId="1" xfId="6" applyNumberFormat="true" applyFont="true" applyFill="true" applyBorder="true" applyAlignment="true">
      <alignment horizontal="center" vertical="center" wrapText="true"/>
    </xf>
    <xf numFmtId="178" fontId="8" fillId="0" borderId="1" xfId="0" applyNumberFormat="true" applyFont="true" applyFill="true" applyBorder="true" applyAlignment="true">
      <alignment horizontal="center" vertical="center" shrinkToFit="true"/>
    </xf>
    <xf numFmtId="178" fontId="8" fillId="0" borderId="1" xfId="0" applyNumberFormat="true" applyFont="true" applyFill="true" applyBorder="true" applyAlignment="true" applyProtection="true">
      <alignment horizontal="center" vertical="center" wrapText="true" shrinkToFit="true"/>
    </xf>
    <xf numFmtId="178" fontId="9" fillId="0" borderId="1" xfId="0" applyNumberFormat="true" applyFont="true" applyFill="true" applyBorder="true" applyAlignment="true">
      <alignment horizontal="center" vertical="center" wrapText="true" shrinkToFit="true"/>
    </xf>
    <xf numFmtId="178" fontId="9" fillId="0" borderId="1" xfId="0" applyNumberFormat="true" applyFont="true" applyFill="true" applyBorder="true" applyAlignment="true" applyProtection="true">
      <alignment horizontal="center" vertical="center" wrapText="true"/>
    </xf>
    <xf numFmtId="178" fontId="8" fillId="0" borderId="1" xfId="60" applyNumberFormat="true" applyFont="true" applyFill="true" applyBorder="true" applyAlignment="true">
      <alignment horizontal="center" vertical="center" wrapText="true"/>
    </xf>
    <xf numFmtId="178" fontId="8" fillId="0" borderId="1" xfId="47" applyNumberFormat="true" applyFont="true" applyFill="true" applyBorder="true" applyAlignment="true">
      <alignment horizontal="center" vertical="center" wrapText="true"/>
    </xf>
    <xf numFmtId="177" fontId="11" fillId="0" borderId="1" xfId="0" applyNumberFormat="true" applyFont="true" applyFill="true" applyBorder="true" applyAlignment="true">
      <alignment horizontal="center" vertical="center" wrapText="true"/>
    </xf>
    <xf numFmtId="178" fontId="16" fillId="0" borderId="1" xfId="0" applyNumberFormat="true" applyFont="true" applyFill="true" applyBorder="true" applyAlignment="true">
      <alignment horizontal="center" vertical="center" wrapText="true"/>
    </xf>
    <xf numFmtId="178" fontId="17" fillId="0" borderId="1" xfId="0" applyNumberFormat="true" applyFont="true" applyFill="true" applyBorder="true" applyAlignment="true">
      <alignment horizontal="center" vertical="center" wrapText="true"/>
    </xf>
    <xf numFmtId="176" fontId="9" fillId="0" borderId="1" xfId="0" applyNumberFormat="true" applyFont="true" applyFill="true" applyBorder="true" applyAlignment="true">
      <alignment horizontal="center" vertical="center" wrapText="true"/>
    </xf>
    <xf numFmtId="0" fontId="6" fillId="0" borderId="1" xfId="0" applyFont="true" applyFill="true" applyBorder="true"/>
    <xf numFmtId="0" fontId="12" fillId="0" borderId="1" xfId="0" applyFont="true" applyFill="true" applyBorder="true"/>
    <xf numFmtId="0" fontId="9" fillId="0" borderId="1" xfId="0" applyFont="true" applyFill="true" applyBorder="true" applyAlignment="true">
      <alignment horizontal="center" vertical="center" wrapText="true"/>
    </xf>
    <xf numFmtId="178" fontId="9" fillId="0" borderId="1" xfId="0" applyNumberFormat="true" applyFont="true" applyFill="true" applyBorder="true" applyAlignment="true">
      <alignment horizontal="center" vertical="center" wrapText="true"/>
    </xf>
    <xf numFmtId="178" fontId="8" fillId="0" borderId="1" xfId="0" applyNumberFormat="true" applyFont="true" applyFill="true" applyBorder="true" applyAlignment="true">
      <alignment horizontal="center" vertical="center" wrapText="true"/>
    </xf>
    <xf numFmtId="31" fontId="9" fillId="0" borderId="1" xfId="0" applyNumberFormat="true" applyFont="true" applyFill="true" applyBorder="true" applyAlignment="true">
      <alignment horizontal="center" vertical="center" wrapText="true"/>
    </xf>
  </cellXfs>
  <cellStyles count="64">
    <cellStyle name="常规" xfId="0" builtinId="0"/>
    <cellStyle name="常规 8" xfId="1"/>
    <cellStyle name="常规 13" xfId="2"/>
    <cellStyle name="常规 4 2" xfId="3"/>
    <cellStyle name="常规 6 3" xfId="4"/>
    <cellStyle name="常规 4 3" xfId="5"/>
    <cellStyle name="常规 12" xfId="6"/>
    <cellStyle name="40% - 强调文字颜色 6" xfId="7" builtinId="51"/>
    <cellStyle name="20% - 强调文字颜色 6" xfId="8" builtinId="50"/>
    <cellStyle name="常规 11" xfId="9"/>
    <cellStyle name="强调文字颜色 6" xfId="10" builtinId="49"/>
    <cellStyle name="40% - 强调文字颜色 5" xfId="11" builtinId="47"/>
    <cellStyle name="20% - 强调文字颜色 5" xfId="12" builtinId="46"/>
    <cellStyle name="强调文字颜色 5" xfId="13" builtinId="45"/>
    <cellStyle name="40% - 强调文字颜色 4" xfId="14" builtinId="43"/>
    <cellStyle name="标题 3" xfId="15" builtinId="18"/>
    <cellStyle name="常规_Sheet1 2" xfId="16"/>
    <cellStyle name="解释性文本" xfId="17" builtinId="53"/>
    <cellStyle name="汇总" xfId="18" builtinId="25"/>
    <cellStyle name="百分比" xfId="19" builtinId="5"/>
    <cellStyle name="千位分隔" xfId="20" builtinId="3"/>
    <cellStyle name="标题 2" xfId="21" builtinId="17"/>
    <cellStyle name="货币[0]" xfId="22" builtinId="7"/>
    <cellStyle name="常规 4" xfId="23"/>
    <cellStyle name="60% - 强调文字颜色 4" xfId="24" builtinId="44"/>
    <cellStyle name="警告文本" xfId="25" builtinId="11"/>
    <cellStyle name="20% - 强调文字颜色 2" xfId="26" builtinId="34"/>
    <cellStyle name="常规 5" xfId="27"/>
    <cellStyle name="60% - 强调文字颜色 5" xfId="28" builtinId="48"/>
    <cellStyle name="标题 1" xfId="29" builtinId="16"/>
    <cellStyle name="超链接" xfId="30" builtinId="8"/>
    <cellStyle name="20% - 强调文字颜色 3" xfId="31" builtinId="38"/>
    <cellStyle name="货币" xfId="32" builtinId="4"/>
    <cellStyle name="20% - 强调文字颜色 4" xfId="33" builtinId="42"/>
    <cellStyle name="计算" xfId="34" builtinId="22"/>
    <cellStyle name="已访问的超链接" xfId="35" builtinId="9"/>
    <cellStyle name="千位分隔[0]" xfId="36" builtinId="6"/>
    <cellStyle name="强调文字颜色 4" xfId="37" builtinId="41"/>
    <cellStyle name="40% - 强调文字颜色 3" xfId="38" builtinId="39"/>
    <cellStyle name="常规 6" xfId="39"/>
    <cellStyle name="60% - 强调文字颜色 6" xfId="40" builtinId="52"/>
    <cellStyle name="输入" xfId="41" builtinId="20"/>
    <cellStyle name="输出" xfId="42" builtinId="21"/>
    <cellStyle name="检查单元格" xfId="43" builtinId="23"/>
    <cellStyle name="常规 7" xfId="44"/>
    <cellStyle name="链接单元格" xfId="45" builtinId="24"/>
    <cellStyle name="60% - 强调文字颜色 1" xfId="46" builtinId="32"/>
    <cellStyle name="常规 3" xfId="47"/>
    <cellStyle name="常规 5 3" xfId="48"/>
    <cellStyle name="60% - 强调文字颜色 3" xfId="49" builtinId="40"/>
    <cellStyle name="注释" xfId="50" builtinId="10"/>
    <cellStyle name="标题" xfId="51" builtinId="15"/>
    <cellStyle name="好" xfId="52" builtinId="26"/>
    <cellStyle name="标题 4" xfId="53" builtinId="19"/>
    <cellStyle name="强调文字颜色 1" xfId="54" builtinId="29"/>
    <cellStyle name="适中" xfId="55" builtinId="28"/>
    <cellStyle name="20% - 强调文字颜色 1" xfId="56" builtinId="30"/>
    <cellStyle name="差" xfId="57" builtinId="27"/>
    <cellStyle name="强调文字颜色 2" xfId="58" builtinId="33"/>
    <cellStyle name="40% - 强调文字颜色 1" xfId="59" builtinId="31"/>
    <cellStyle name="常规 2" xfId="60"/>
    <cellStyle name="60% - 强调文字颜色 2" xfId="61" builtinId="36"/>
    <cellStyle name="40% - 强调文字颜色 2" xfId="62" builtinId="35"/>
    <cellStyle name="强调文字颜色 3" xfId="63" builtinId="37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99"/>
  <sheetViews>
    <sheetView tabSelected="1" workbookViewId="0">
      <selection activeCell="M285" sqref="M285"/>
    </sheetView>
  </sheetViews>
  <sheetFormatPr defaultColWidth="9" defaultRowHeight="25" customHeight="true"/>
  <cols>
    <col min="1" max="1" width="5" style="5" customWidth="true"/>
    <col min="2" max="2" width="5.625" style="5" customWidth="true"/>
    <col min="3" max="3" width="5" style="5" customWidth="true"/>
    <col min="4" max="4" width="20" style="5" customWidth="true"/>
    <col min="5" max="5" width="4.875" style="9" customWidth="true"/>
    <col min="6" max="6" width="11.225" style="10" customWidth="true"/>
    <col min="7" max="7" width="12.5" style="10" customWidth="true"/>
    <col min="8" max="8" width="11.75" style="10" customWidth="true"/>
    <col min="9" max="9" width="11" style="10" customWidth="true"/>
    <col min="10" max="10" width="9" style="5"/>
    <col min="11" max="11" width="14.125" style="5"/>
    <col min="12" max="16384" width="9" style="5"/>
  </cols>
  <sheetData>
    <row r="1" s="1" customFormat="true" ht="17" customHeight="true" spans="1:9">
      <c r="A1" s="1" t="s">
        <v>0</v>
      </c>
      <c r="E1" s="26"/>
      <c r="F1" s="27"/>
      <c r="G1" s="27"/>
      <c r="H1" s="27"/>
      <c r="I1" s="27"/>
    </row>
    <row r="2" s="2" customFormat="true" ht="35" customHeight="true" spans="1:9">
      <c r="A2" s="11" t="s">
        <v>1</v>
      </c>
      <c r="B2" s="11"/>
      <c r="C2" s="11"/>
      <c r="D2" s="11"/>
      <c r="E2" s="11"/>
      <c r="F2" s="28"/>
      <c r="G2" s="28"/>
      <c r="H2" s="28"/>
      <c r="I2" s="28"/>
    </row>
    <row r="3" s="3" customFormat="true" customHeight="true" spans="1:9">
      <c r="A3" s="12" t="s">
        <v>2</v>
      </c>
      <c r="B3" s="12" t="s">
        <v>3</v>
      </c>
      <c r="C3" s="12" t="s">
        <v>4</v>
      </c>
      <c r="D3" s="12" t="s">
        <v>5</v>
      </c>
      <c r="E3" s="29" t="s">
        <v>6</v>
      </c>
      <c r="F3" s="30" t="s">
        <v>7</v>
      </c>
      <c r="G3" s="30" t="s">
        <v>8</v>
      </c>
      <c r="H3" s="30" t="s">
        <v>9</v>
      </c>
      <c r="I3" s="38" t="s">
        <v>10</v>
      </c>
    </row>
    <row r="4" s="4" customFormat="true" customHeight="true" spans="1:9">
      <c r="A4" s="13">
        <v>1</v>
      </c>
      <c r="B4" s="14" t="s">
        <v>11</v>
      </c>
      <c r="C4" s="14" t="s">
        <v>12</v>
      </c>
      <c r="D4" s="15" t="s">
        <v>13</v>
      </c>
      <c r="E4" s="14" t="s">
        <v>14</v>
      </c>
      <c r="F4" s="31">
        <v>11000</v>
      </c>
      <c r="G4" s="31">
        <v>69000</v>
      </c>
      <c r="H4" s="31">
        <f t="shared" ref="H4:H44" si="0">G4/0.8-G4</f>
        <v>17250</v>
      </c>
      <c r="I4" s="31">
        <v>86250</v>
      </c>
    </row>
    <row r="5" s="4" customFormat="true" customHeight="true" spans="1:9">
      <c r="A5" s="13">
        <v>2</v>
      </c>
      <c r="B5" s="14" t="s">
        <v>15</v>
      </c>
      <c r="C5" s="15" t="s">
        <v>16</v>
      </c>
      <c r="D5" s="15" t="s">
        <v>13</v>
      </c>
      <c r="E5" s="14" t="s">
        <v>14</v>
      </c>
      <c r="F5" s="31">
        <v>29000</v>
      </c>
      <c r="G5" s="31">
        <v>51000</v>
      </c>
      <c r="H5" s="31">
        <f t="shared" si="0"/>
        <v>12750</v>
      </c>
      <c r="I5" s="31">
        <v>63750</v>
      </c>
    </row>
    <row r="6" s="4" customFormat="true" customHeight="true" spans="1:9">
      <c r="A6" s="13">
        <v>3</v>
      </c>
      <c r="B6" s="14" t="s">
        <v>17</v>
      </c>
      <c r="C6" s="14" t="s">
        <v>16</v>
      </c>
      <c r="D6" s="15" t="s">
        <v>13</v>
      </c>
      <c r="E6" s="14" t="s">
        <v>14</v>
      </c>
      <c r="F6" s="31">
        <v>13000</v>
      </c>
      <c r="G6" s="31">
        <v>67000</v>
      </c>
      <c r="H6" s="31">
        <f t="shared" si="0"/>
        <v>16750</v>
      </c>
      <c r="I6" s="31">
        <v>83750</v>
      </c>
    </row>
    <row r="7" s="4" customFormat="true" customHeight="true" spans="1:9">
      <c r="A7" s="13">
        <v>4</v>
      </c>
      <c r="B7" s="14" t="s">
        <v>18</v>
      </c>
      <c r="C7" s="14" t="s">
        <v>16</v>
      </c>
      <c r="D7" s="15" t="s">
        <v>13</v>
      </c>
      <c r="E7" s="14" t="s">
        <v>14</v>
      </c>
      <c r="F7" s="31">
        <v>10000</v>
      </c>
      <c r="G7" s="31">
        <v>70000</v>
      </c>
      <c r="H7" s="31">
        <f t="shared" si="0"/>
        <v>17500</v>
      </c>
      <c r="I7" s="31">
        <v>87500</v>
      </c>
    </row>
    <row r="8" s="4" customFormat="true" customHeight="true" spans="1:9">
      <c r="A8" s="13">
        <v>5</v>
      </c>
      <c r="B8" s="14" t="s">
        <v>19</v>
      </c>
      <c r="C8" s="14" t="s">
        <v>16</v>
      </c>
      <c r="D8" s="15" t="s">
        <v>13</v>
      </c>
      <c r="E8" s="14" t="s">
        <v>14</v>
      </c>
      <c r="F8" s="31">
        <v>33000</v>
      </c>
      <c r="G8" s="31">
        <v>47000</v>
      </c>
      <c r="H8" s="31">
        <f t="shared" si="0"/>
        <v>11750</v>
      </c>
      <c r="I8" s="31">
        <v>58750</v>
      </c>
    </row>
    <row r="9" s="4" customFormat="true" customHeight="true" spans="1:9">
      <c r="A9" s="13">
        <v>6</v>
      </c>
      <c r="B9" s="14" t="s">
        <v>20</v>
      </c>
      <c r="C9" s="15" t="s">
        <v>16</v>
      </c>
      <c r="D9" s="15" t="s">
        <v>13</v>
      </c>
      <c r="E9" s="14" t="s">
        <v>14</v>
      </c>
      <c r="F9" s="31">
        <v>0</v>
      </c>
      <c r="G9" s="31">
        <v>80000</v>
      </c>
      <c r="H9" s="31">
        <f t="shared" si="0"/>
        <v>20000</v>
      </c>
      <c r="I9" s="31">
        <v>100000</v>
      </c>
    </row>
    <row r="10" s="4" customFormat="true" customHeight="true" spans="1:9">
      <c r="A10" s="13">
        <v>7</v>
      </c>
      <c r="B10" s="14" t="s">
        <v>21</v>
      </c>
      <c r="C10" s="15" t="s">
        <v>12</v>
      </c>
      <c r="D10" s="15" t="s">
        <v>13</v>
      </c>
      <c r="E10" s="14" t="s">
        <v>14</v>
      </c>
      <c r="F10" s="31">
        <v>21000</v>
      </c>
      <c r="G10" s="31">
        <v>59000</v>
      </c>
      <c r="H10" s="31">
        <f t="shared" si="0"/>
        <v>14750</v>
      </c>
      <c r="I10" s="31">
        <v>73750</v>
      </c>
    </row>
    <row r="11" s="4" customFormat="true" customHeight="true" spans="1:9">
      <c r="A11" s="13">
        <v>8</v>
      </c>
      <c r="B11" s="14" t="s">
        <v>22</v>
      </c>
      <c r="C11" s="15" t="s">
        <v>12</v>
      </c>
      <c r="D11" s="15" t="s">
        <v>13</v>
      </c>
      <c r="E11" s="14" t="s">
        <v>14</v>
      </c>
      <c r="F11" s="31">
        <v>16000</v>
      </c>
      <c r="G11" s="31">
        <v>64000</v>
      </c>
      <c r="H11" s="31">
        <f t="shared" si="0"/>
        <v>16000</v>
      </c>
      <c r="I11" s="31">
        <v>80000</v>
      </c>
    </row>
    <row r="12" s="4" customFormat="true" customHeight="true" spans="1:9">
      <c r="A12" s="13">
        <v>9</v>
      </c>
      <c r="B12" s="14" t="s">
        <v>23</v>
      </c>
      <c r="C12" s="14" t="s">
        <v>16</v>
      </c>
      <c r="D12" s="15" t="s">
        <v>13</v>
      </c>
      <c r="E12" s="14" t="s">
        <v>24</v>
      </c>
      <c r="F12" s="31">
        <v>0</v>
      </c>
      <c r="G12" s="31">
        <v>50000</v>
      </c>
      <c r="H12" s="31">
        <f t="shared" si="0"/>
        <v>12500</v>
      </c>
      <c r="I12" s="31">
        <v>62500</v>
      </c>
    </row>
    <row r="13" s="4" customFormat="true" customHeight="true" spans="1:9">
      <c r="A13" s="13">
        <v>10</v>
      </c>
      <c r="B13" s="14" t="s">
        <v>25</v>
      </c>
      <c r="C13" s="14" t="s">
        <v>16</v>
      </c>
      <c r="D13" s="15" t="s">
        <v>13</v>
      </c>
      <c r="E13" s="14" t="s">
        <v>24</v>
      </c>
      <c r="F13" s="31">
        <v>18000</v>
      </c>
      <c r="G13" s="31">
        <v>32000</v>
      </c>
      <c r="H13" s="31">
        <f t="shared" si="0"/>
        <v>8000</v>
      </c>
      <c r="I13" s="31">
        <v>40000</v>
      </c>
    </row>
    <row r="14" s="4" customFormat="true" customHeight="true" spans="1:9">
      <c r="A14" s="13">
        <v>11</v>
      </c>
      <c r="B14" s="14" t="s">
        <v>26</v>
      </c>
      <c r="C14" s="15" t="s">
        <v>16</v>
      </c>
      <c r="D14" s="15" t="s">
        <v>13</v>
      </c>
      <c r="E14" s="14" t="s">
        <v>24</v>
      </c>
      <c r="F14" s="31">
        <v>11500</v>
      </c>
      <c r="G14" s="31">
        <v>38500</v>
      </c>
      <c r="H14" s="31">
        <f t="shared" si="0"/>
        <v>9625</v>
      </c>
      <c r="I14" s="31">
        <v>48125</v>
      </c>
    </row>
    <row r="15" s="4" customFormat="true" customHeight="true" spans="1:9">
      <c r="A15" s="13">
        <v>12</v>
      </c>
      <c r="B15" s="14" t="s">
        <v>27</v>
      </c>
      <c r="C15" s="15" t="s">
        <v>16</v>
      </c>
      <c r="D15" s="15" t="s">
        <v>13</v>
      </c>
      <c r="E15" s="14" t="s">
        <v>24</v>
      </c>
      <c r="F15" s="31">
        <v>0</v>
      </c>
      <c r="G15" s="31">
        <v>50000</v>
      </c>
      <c r="H15" s="31">
        <f t="shared" si="0"/>
        <v>12500</v>
      </c>
      <c r="I15" s="31">
        <v>62500</v>
      </c>
    </row>
    <row r="16" s="5" customFormat="true" customHeight="true" spans="1:9">
      <c r="A16" s="13">
        <v>13</v>
      </c>
      <c r="B16" s="16" t="s">
        <v>28</v>
      </c>
      <c r="C16" s="17" t="s">
        <v>16</v>
      </c>
      <c r="D16" s="17" t="s">
        <v>13</v>
      </c>
      <c r="E16" s="16" t="s">
        <v>24</v>
      </c>
      <c r="F16" s="32">
        <v>17000</v>
      </c>
      <c r="G16" s="32">
        <v>33000</v>
      </c>
      <c r="H16" s="32">
        <f t="shared" si="0"/>
        <v>8250</v>
      </c>
      <c r="I16" s="32">
        <v>41250</v>
      </c>
    </row>
    <row r="17" s="5" customFormat="true" customHeight="true" spans="1:9">
      <c r="A17" s="13">
        <v>14</v>
      </c>
      <c r="B17" s="16" t="s">
        <v>29</v>
      </c>
      <c r="C17" s="17" t="s">
        <v>16</v>
      </c>
      <c r="D17" s="17" t="s">
        <v>13</v>
      </c>
      <c r="E17" s="16" t="s">
        <v>24</v>
      </c>
      <c r="F17" s="32">
        <v>11000</v>
      </c>
      <c r="G17" s="32">
        <v>39000</v>
      </c>
      <c r="H17" s="32">
        <f t="shared" si="0"/>
        <v>9750</v>
      </c>
      <c r="I17" s="32">
        <v>48750</v>
      </c>
    </row>
    <row r="18" s="5" customFormat="true" customHeight="true" spans="1:9">
      <c r="A18" s="13">
        <v>15</v>
      </c>
      <c r="B18" s="14" t="s">
        <v>30</v>
      </c>
      <c r="C18" s="15" t="s">
        <v>16</v>
      </c>
      <c r="D18" s="15" t="s">
        <v>13</v>
      </c>
      <c r="E18" s="14" t="s">
        <v>24</v>
      </c>
      <c r="F18" s="31">
        <v>0</v>
      </c>
      <c r="G18" s="31">
        <v>50000</v>
      </c>
      <c r="H18" s="31">
        <f t="shared" si="0"/>
        <v>12500</v>
      </c>
      <c r="I18" s="31">
        <v>62500</v>
      </c>
    </row>
    <row r="19" s="5" customFormat="true" customHeight="true" spans="1:9">
      <c r="A19" s="13">
        <v>16</v>
      </c>
      <c r="B19" s="14" t="s">
        <v>31</v>
      </c>
      <c r="C19" s="15" t="s">
        <v>16</v>
      </c>
      <c r="D19" s="15" t="s">
        <v>13</v>
      </c>
      <c r="E19" s="14" t="s">
        <v>24</v>
      </c>
      <c r="F19" s="31">
        <v>16000</v>
      </c>
      <c r="G19" s="31">
        <v>34000</v>
      </c>
      <c r="H19" s="31">
        <f t="shared" si="0"/>
        <v>8500</v>
      </c>
      <c r="I19" s="31">
        <v>42500</v>
      </c>
    </row>
    <row r="20" s="5" customFormat="true" customHeight="true" spans="1:9">
      <c r="A20" s="13">
        <v>17</v>
      </c>
      <c r="B20" s="14" t="s">
        <v>32</v>
      </c>
      <c r="C20" s="14" t="s">
        <v>12</v>
      </c>
      <c r="D20" s="15" t="s">
        <v>13</v>
      </c>
      <c r="E20" s="14" t="s">
        <v>24</v>
      </c>
      <c r="F20" s="31">
        <v>0</v>
      </c>
      <c r="G20" s="31">
        <v>50000</v>
      </c>
      <c r="H20" s="31">
        <f t="shared" si="0"/>
        <v>12500</v>
      </c>
      <c r="I20" s="31">
        <v>62500</v>
      </c>
    </row>
    <row r="21" s="5" customFormat="true" customHeight="true" spans="1:9">
      <c r="A21" s="13">
        <v>18</v>
      </c>
      <c r="B21" s="14" t="s">
        <v>33</v>
      </c>
      <c r="C21" s="14" t="s">
        <v>16</v>
      </c>
      <c r="D21" s="15" t="s">
        <v>13</v>
      </c>
      <c r="E21" s="14" t="s">
        <v>34</v>
      </c>
      <c r="F21" s="31">
        <v>0</v>
      </c>
      <c r="G21" s="31">
        <v>20000</v>
      </c>
      <c r="H21" s="31">
        <f t="shared" si="0"/>
        <v>5000</v>
      </c>
      <c r="I21" s="31">
        <v>25000</v>
      </c>
    </row>
    <row r="22" s="5" customFormat="true" customHeight="true" spans="1:9">
      <c r="A22" s="13">
        <v>19</v>
      </c>
      <c r="B22" s="14" t="s">
        <v>35</v>
      </c>
      <c r="C22" s="14" t="s">
        <v>16</v>
      </c>
      <c r="D22" s="15" t="s">
        <v>13</v>
      </c>
      <c r="E22" s="14" t="s">
        <v>34</v>
      </c>
      <c r="F22" s="31">
        <v>0</v>
      </c>
      <c r="G22" s="31">
        <v>20000</v>
      </c>
      <c r="H22" s="31">
        <f t="shared" si="0"/>
        <v>5000</v>
      </c>
      <c r="I22" s="31">
        <v>25000</v>
      </c>
    </row>
    <row r="23" s="5" customFormat="true" customHeight="true" spans="1:9">
      <c r="A23" s="13">
        <v>20</v>
      </c>
      <c r="B23" s="14" t="s">
        <v>36</v>
      </c>
      <c r="C23" s="14" t="s">
        <v>16</v>
      </c>
      <c r="D23" s="15" t="s">
        <v>13</v>
      </c>
      <c r="E23" s="14" t="s">
        <v>34</v>
      </c>
      <c r="F23" s="31">
        <v>6000</v>
      </c>
      <c r="G23" s="31">
        <v>14000</v>
      </c>
      <c r="H23" s="31">
        <f t="shared" si="0"/>
        <v>3500</v>
      </c>
      <c r="I23" s="31">
        <v>17500</v>
      </c>
    </row>
    <row r="24" s="5" customFormat="true" customHeight="true" spans="1:9">
      <c r="A24" s="13">
        <v>21</v>
      </c>
      <c r="B24" s="14" t="s">
        <v>37</v>
      </c>
      <c r="C24" s="14" t="s">
        <v>12</v>
      </c>
      <c r="D24" s="15" t="s">
        <v>13</v>
      </c>
      <c r="E24" s="14" t="s">
        <v>34</v>
      </c>
      <c r="F24" s="31">
        <v>6000</v>
      </c>
      <c r="G24" s="31">
        <v>14000</v>
      </c>
      <c r="H24" s="31">
        <f t="shared" si="0"/>
        <v>3500</v>
      </c>
      <c r="I24" s="31">
        <v>17500</v>
      </c>
    </row>
    <row r="25" s="5" customFormat="true" customHeight="true" spans="1:9">
      <c r="A25" s="13">
        <v>22</v>
      </c>
      <c r="B25" s="14" t="s">
        <v>38</v>
      </c>
      <c r="C25" s="14" t="s">
        <v>16</v>
      </c>
      <c r="D25" s="15" t="s">
        <v>13</v>
      </c>
      <c r="E25" s="14" t="s">
        <v>34</v>
      </c>
      <c r="F25" s="31">
        <v>6000</v>
      </c>
      <c r="G25" s="31">
        <v>14000</v>
      </c>
      <c r="H25" s="31">
        <f t="shared" si="0"/>
        <v>3500</v>
      </c>
      <c r="I25" s="31">
        <v>17500</v>
      </c>
    </row>
    <row r="26" s="5" customFormat="true" customHeight="true" spans="1:9">
      <c r="A26" s="13">
        <v>23</v>
      </c>
      <c r="B26" s="14" t="s">
        <v>39</v>
      </c>
      <c r="C26" s="14" t="s">
        <v>16</v>
      </c>
      <c r="D26" s="15" t="s">
        <v>13</v>
      </c>
      <c r="E26" s="14" t="s">
        <v>34</v>
      </c>
      <c r="F26" s="31">
        <v>6000</v>
      </c>
      <c r="G26" s="31">
        <v>14000</v>
      </c>
      <c r="H26" s="31">
        <f t="shared" si="0"/>
        <v>3500</v>
      </c>
      <c r="I26" s="31">
        <v>17500</v>
      </c>
    </row>
    <row r="27" s="5" customFormat="true" customHeight="true" spans="1:9">
      <c r="A27" s="13">
        <v>24</v>
      </c>
      <c r="B27" s="14" t="s">
        <v>40</v>
      </c>
      <c r="C27" s="15" t="s">
        <v>16</v>
      </c>
      <c r="D27" s="15" t="s">
        <v>13</v>
      </c>
      <c r="E27" s="14" t="s">
        <v>34</v>
      </c>
      <c r="F27" s="31">
        <v>6000</v>
      </c>
      <c r="G27" s="31">
        <v>14000</v>
      </c>
      <c r="H27" s="31">
        <f t="shared" si="0"/>
        <v>3500</v>
      </c>
      <c r="I27" s="31">
        <v>17500</v>
      </c>
    </row>
    <row r="28" s="5" customFormat="true" customHeight="true" spans="1:9">
      <c r="A28" s="13">
        <v>25</v>
      </c>
      <c r="B28" s="14" t="s">
        <v>41</v>
      </c>
      <c r="C28" s="15" t="s">
        <v>16</v>
      </c>
      <c r="D28" s="15" t="s">
        <v>13</v>
      </c>
      <c r="E28" s="14" t="s">
        <v>34</v>
      </c>
      <c r="F28" s="31">
        <v>6000</v>
      </c>
      <c r="G28" s="31">
        <v>14000</v>
      </c>
      <c r="H28" s="31">
        <f t="shared" si="0"/>
        <v>3500</v>
      </c>
      <c r="I28" s="31">
        <v>17500</v>
      </c>
    </row>
    <row r="29" s="5" customFormat="true" customHeight="true" spans="1:9">
      <c r="A29" s="13">
        <v>26</v>
      </c>
      <c r="B29" s="14" t="s">
        <v>42</v>
      </c>
      <c r="C29" s="15" t="s">
        <v>12</v>
      </c>
      <c r="D29" s="15" t="s">
        <v>13</v>
      </c>
      <c r="E29" s="14" t="s">
        <v>34</v>
      </c>
      <c r="F29" s="31">
        <v>6000</v>
      </c>
      <c r="G29" s="31">
        <v>14000</v>
      </c>
      <c r="H29" s="31">
        <f t="shared" si="0"/>
        <v>3500</v>
      </c>
      <c r="I29" s="31">
        <v>17500</v>
      </c>
    </row>
    <row r="30" s="5" customFormat="true" customHeight="true" spans="1:9">
      <c r="A30" s="13">
        <v>27</v>
      </c>
      <c r="B30" s="14" t="s">
        <v>43</v>
      </c>
      <c r="C30" s="15" t="s">
        <v>16</v>
      </c>
      <c r="D30" s="15" t="s">
        <v>13</v>
      </c>
      <c r="E30" s="14" t="s">
        <v>34</v>
      </c>
      <c r="F30" s="31">
        <v>6000</v>
      </c>
      <c r="G30" s="31">
        <v>14000</v>
      </c>
      <c r="H30" s="31">
        <f t="shared" si="0"/>
        <v>3500</v>
      </c>
      <c r="I30" s="31">
        <v>17500</v>
      </c>
    </row>
    <row r="31" s="5" customFormat="true" customHeight="true" spans="1:9">
      <c r="A31" s="13">
        <v>28</v>
      </c>
      <c r="B31" s="14" t="s">
        <v>44</v>
      </c>
      <c r="C31" s="15" t="s">
        <v>12</v>
      </c>
      <c r="D31" s="15" t="s">
        <v>13</v>
      </c>
      <c r="E31" s="14" t="s">
        <v>34</v>
      </c>
      <c r="F31" s="31">
        <v>6000</v>
      </c>
      <c r="G31" s="31">
        <v>14000</v>
      </c>
      <c r="H31" s="31">
        <f t="shared" si="0"/>
        <v>3500</v>
      </c>
      <c r="I31" s="31">
        <v>17500</v>
      </c>
    </row>
    <row r="32" s="5" customFormat="true" customHeight="true" spans="1:9">
      <c r="A32" s="13">
        <v>29</v>
      </c>
      <c r="B32" s="14" t="s">
        <v>45</v>
      </c>
      <c r="C32" s="15" t="s">
        <v>16</v>
      </c>
      <c r="D32" s="15" t="s">
        <v>13</v>
      </c>
      <c r="E32" s="14" t="s">
        <v>34</v>
      </c>
      <c r="F32" s="31">
        <v>6000</v>
      </c>
      <c r="G32" s="31">
        <v>14000</v>
      </c>
      <c r="H32" s="31">
        <f t="shared" si="0"/>
        <v>3500</v>
      </c>
      <c r="I32" s="31">
        <v>17500</v>
      </c>
    </row>
    <row r="33" s="5" customFormat="true" customHeight="true" spans="1:9">
      <c r="A33" s="13">
        <v>30</v>
      </c>
      <c r="B33" s="14" t="s">
        <v>46</v>
      </c>
      <c r="C33" s="15" t="s">
        <v>16</v>
      </c>
      <c r="D33" s="15" t="s">
        <v>13</v>
      </c>
      <c r="E33" s="14" t="s">
        <v>34</v>
      </c>
      <c r="F33" s="31">
        <v>6000</v>
      </c>
      <c r="G33" s="31">
        <v>14000</v>
      </c>
      <c r="H33" s="31">
        <f t="shared" si="0"/>
        <v>3500</v>
      </c>
      <c r="I33" s="31">
        <v>17500</v>
      </c>
    </row>
    <row r="34" s="5" customFormat="true" customHeight="true" spans="1:9">
      <c r="A34" s="13">
        <v>31</v>
      </c>
      <c r="B34" s="16" t="s">
        <v>47</v>
      </c>
      <c r="C34" s="17" t="s">
        <v>16</v>
      </c>
      <c r="D34" s="17" t="s">
        <v>13</v>
      </c>
      <c r="E34" s="16" t="s">
        <v>34</v>
      </c>
      <c r="F34" s="32">
        <v>0</v>
      </c>
      <c r="G34" s="32">
        <v>20000</v>
      </c>
      <c r="H34" s="32">
        <f t="shared" si="0"/>
        <v>5000</v>
      </c>
      <c r="I34" s="32">
        <v>25000</v>
      </c>
    </row>
    <row r="35" s="5" customFormat="true" customHeight="true" spans="1:9">
      <c r="A35" s="13">
        <v>32</v>
      </c>
      <c r="B35" s="14" t="s">
        <v>48</v>
      </c>
      <c r="C35" s="15" t="s">
        <v>16</v>
      </c>
      <c r="D35" s="15" t="s">
        <v>13</v>
      </c>
      <c r="E35" s="14" t="s">
        <v>34</v>
      </c>
      <c r="F35" s="31">
        <v>6000</v>
      </c>
      <c r="G35" s="31">
        <v>14000</v>
      </c>
      <c r="H35" s="31">
        <f t="shared" si="0"/>
        <v>3500</v>
      </c>
      <c r="I35" s="31">
        <v>17500</v>
      </c>
    </row>
    <row r="36" s="5" customFormat="true" customHeight="true" spans="1:9">
      <c r="A36" s="13">
        <v>33</v>
      </c>
      <c r="B36" s="14" t="s">
        <v>49</v>
      </c>
      <c r="C36" s="15" t="s">
        <v>16</v>
      </c>
      <c r="D36" s="15" t="s">
        <v>13</v>
      </c>
      <c r="E36" s="14" t="s">
        <v>34</v>
      </c>
      <c r="F36" s="31">
        <v>6000</v>
      </c>
      <c r="G36" s="31">
        <v>14000</v>
      </c>
      <c r="H36" s="31">
        <f t="shared" si="0"/>
        <v>3500</v>
      </c>
      <c r="I36" s="31">
        <v>17500</v>
      </c>
    </row>
    <row r="37" s="5" customFormat="true" customHeight="true" spans="1:9">
      <c r="A37" s="13">
        <v>34</v>
      </c>
      <c r="B37" s="14" t="s">
        <v>50</v>
      </c>
      <c r="C37" s="15" t="s">
        <v>16</v>
      </c>
      <c r="D37" s="15" t="s">
        <v>13</v>
      </c>
      <c r="E37" s="14" t="s">
        <v>34</v>
      </c>
      <c r="F37" s="31">
        <v>6000</v>
      </c>
      <c r="G37" s="31">
        <v>14000</v>
      </c>
      <c r="H37" s="31">
        <f t="shared" si="0"/>
        <v>3500</v>
      </c>
      <c r="I37" s="31">
        <v>17500</v>
      </c>
    </row>
    <row r="38" s="5" customFormat="true" customHeight="true" spans="1:9">
      <c r="A38" s="13">
        <v>35</v>
      </c>
      <c r="B38" s="14" t="s">
        <v>51</v>
      </c>
      <c r="C38" s="15" t="s">
        <v>16</v>
      </c>
      <c r="D38" s="15" t="s">
        <v>13</v>
      </c>
      <c r="E38" s="14" t="s">
        <v>34</v>
      </c>
      <c r="F38" s="31">
        <v>6000</v>
      </c>
      <c r="G38" s="31">
        <v>14000</v>
      </c>
      <c r="H38" s="31">
        <f t="shared" si="0"/>
        <v>3500</v>
      </c>
      <c r="I38" s="31">
        <v>17500</v>
      </c>
    </row>
    <row r="39" s="5" customFormat="true" customHeight="true" spans="1:9">
      <c r="A39" s="13">
        <v>36</v>
      </c>
      <c r="B39" s="14" t="s">
        <v>52</v>
      </c>
      <c r="C39" s="15" t="s">
        <v>12</v>
      </c>
      <c r="D39" s="15" t="s">
        <v>13</v>
      </c>
      <c r="E39" s="14" t="s">
        <v>34</v>
      </c>
      <c r="F39" s="31">
        <v>6000</v>
      </c>
      <c r="G39" s="31">
        <v>14000</v>
      </c>
      <c r="H39" s="31">
        <f t="shared" si="0"/>
        <v>3500</v>
      </c>
      <c r="I39" s="31">
        <v>17500</v>
      </c>
    </row>
    <row r="40" s="5" customFormat="true" customHeight="true" spans="1:9">
      <c r="A40" s="13">
        <v>37</v>
      </c>
      <c r="B40" s="14" t="s">
        <v>53</v>
      </c>
      <c r="C40" s="15" t="s">
        <v>12</v>
      </c>
      <c r="D40" s="15" t="s">
        <v>13</v>
      </c>
      <c r="E40" s="14" t="s">
        <v>34</v>
      </c>
      <c r="F40" s="31">
        <v>6000</v>
      </c>
      <c r="G40" s="31">
        <v>14000</v>
      </c>
      <c r="H40" s="31">
        <f t="shared" si="0"/>
        <v>3500</v>
      </c>
      <c r="I40" s="31">
        <v>17500</v>
      </c>
    </row>
    <row r="41" s="5" customFormat="true" customHeight="true" spans="1:9">
      <c r="A41" s="13">
        <v>38</v>
      </c>
      <c r="B41" s="14" t="s">
        <v>54</v>
      </c>
      <c r="C41" s="15" t="s">
        <v>16</v>
      </c>
      <c r="D41" s="15" t="s">
        <v>13</v>
      </c>
      <c r="E41" s="14" t="s">
        <v>34</v>
      </c>
      <c r="F41" s="31">
        <v>6000</v>
      </c>
      <c r="G41" s="31">
        <v>14000</v>
      </c>
      <c r="H41" s="31">
        <f t="shared" si="0"/>
        <v>3500</v>
      </c>
      <c r="I41" s="31">
        <v>17500</v>
      </c>
    </row>
    <row r="42" s="5" customFormat="true" customHeight="true" spans="1:9">
      <c r="A42" s="13">
        <v>39</v>
      </c>
      <c r="B42" s="14" t="s">
        <v>55</v>
      </c>
      <c r="C42" s="15" t="s">
        <v>12</v>
      </c>
      <c r="D42" s="15" t="s">
        <v>13</v>
      </c>
      <c r="E42" s="14" t="s">
        <v>34</v>
      </c>
      <c r="F42" s="31">
        <v>4500</v>
      </c>
      <c r="G42" s="31">
        <v>15500</v>
      </c>
      <c r="H42" s="31">
        <f t="shared" si="0"/>
        <v>3875</v>
      </c>
      <c r="I42" s="31">
        <v>19375</v>
      </c>
    </row>
    <row r="43" s="5" customFormat="true" customHeight="true" spans="1:9">
      <c r="A43" s="13">
        <v>40</v>
      </c>
      <c r="B43" s="14" t="s">
        <v>56</v>
      </c>
      <c r="C43" s="15" t="s">
        <v>12</v>
      </c>
      <c r="D43" s="15" t="s">
        <v>13</v>
      </c>
      <c r="E43" s="14" t="s">
        <v>34</v>
      </c>
      <c r="F43" s="31">
        <v>6000</v>
      </c>
      <c r="G43" s="31">
        <v>14000</v>
      </c>
      <c r="H43" s="31">
        <f t="shared" si="0"/>
        <v>3500</v>
      </c>
      <c r="I43" s="31">
        <v>17500</v>
      </c>
    </row>
    <row r="44" s="5" customFormat="true" customHeight="true" spans="1:9">
      <c r="A44" s="13">
        <v>41</v>
      </c>
      <c r="B44" s="14" t="s">
        <v>57</v>
      </c>
      <c r="C44" s="15" t="s">
        <v>16</v>
      </c>
      <c r="D44" s="15" t="s">
        <v>13</v>
      </c>
      <c r="E44" s="14" t="s">
        <v>34</v>
      </c>
      <c r="F44" s="31">
        <v>4500</v>
      </c>
      <c r="G44" s="31">
        <v>15500</v>
      </c>
      <c r="H44" s="31">
        <f t="shared" si="0"/>
        <v>3875</v>
      </c>
      <c r="I44" s="31">
        <v>19375</v>
      </c>
    </row>
    <row r="45" s="6" customFormat="true" customHeight="true" spans="1:9">
      <c r="A45" s="18"/>
      <c r="B45" s="19"/>
      <c r="C45" s="19"/>
      <c r="D45" s="20" t="s">
        <v>13</v>
      </c>
      <c r="E45" s="19" t="s">
        <v>58</v>
      </c>
      <c r="F45" s="33">
        <f>SUM(F4:F44)</f>
        <v>329500</v>
      </c>
      <c r="G45" s="33">
        <f>SUM(G4:G44)</f>
        <v>1240500</v>
      </c>
      <c r="H45" s="33">
        <f>SUM(H4:H44)</f>
        <v>310125</v>
      </c>
      <c r="I45" s="39">
        <f>SUM(I4:I44)</f>
        <v>1550625</v>
      </c>
    </row>
    <row r="46" s="7" customFormat="true" customHeight="true" spans="1:9">
      <c r="A46" s="13">
        <v>42</v>
      </c>
      <c r="B46" s="21" t="s">
        <v>59</v>
      </c>
      <c r="C46" s="21" t="s">
        <v>16</v>
      </c>
      <c r="D46" s="21" t="s">
        <v>60</v>
      </c>
      <c r="E46" s="21" t="s">
        <v>34</v>
      </c>
      <c r="F46" s="34">
        <v>6000</v>
      </c>
      <c r="G46" s="34">
        <v>14000</v>
      </c>
      <c r="H46" s="34">
        <f>G46/0.8-G46</f>
        <v>3500</v>
      </c>
      <c r="I46" s="34">
        <f>G46+H46</f>
        <v>17500</v>
      </c>
    </row>
    <row r="47" s="7" customFormat="true" customHeight="true" spans="1:9">
      <c r="A47" s="13">
        <v>43</v>
      </c>
      <c r="B47" s="21" t="s">
        <v>61</v>
      </c>
      <c r="C47" s="21" t="s">
        <v>16</v>
      </c>
      <c r="D47" s="21" t="s">
        <v>60</v>
      </c>
      <c r="E47" s="21" t="s">
        <v>34</v>
      </c>
      <c r="F47" s="34">
        <v>6000</v>
      </c>
      <c r="G47" s="34">
        <v>14000</v>
      </c>
      <c r="H47" s="34">
        <v>3500</v>
      </c>
      <c r="I47" s="34">
        <f>G47+H47</f>
        <v>17500</v>
      </c>
    </row>
    <row r="48" s="7" customFormat="true" customHeight="true" spans="1:9">
      <c r="A48" s="22"/>
      <c r="B48" s="23"/>
      <c r="C48" s="23"/>
      <c r="D48" s="24" t="s">
        <v>60</v>
      </c>
      <c r="E48" s="35" t="s">
        <v>62</v>
      </c>
      <c r="F48" s="36">
        <f>SUM(F46:F47)</f>
        <v>12000</v>
      </c>
      <c r="G48" s="36">
        <f>SUM(G46:G47)</f>
        <v>28000</v>
      </c>
      <c r="H48" s="36">
        <f>SUM(H46:H47)</f>
        <v>7000</v>
      </c>
      <c r="I48" s="36">
        <f>SUM(I46:I47)</f>
        <v>35000</v>
      </c>
    </row>
    <row r="49" s="5" customFormat="true" customHeight="true" spans="1:9">
      <c r="A49" s="13">
        <v>44</v>
      </c>
      <c r="B49" s="21" t="s">
        <v>63</v>
      </c>
      <c r="C49" s="21" t="s">
        <v>12</v>
      </c>
      <c r="D49" s="21" t="s">
        <v>64</v>
      </c>
      <c r="E49" s="21" t="s">
        <v>24</v>
      </c>
      <c r="F49" s="34">
        <v>16500</v>
      </c>
      <c r="G49" s="34">
        <v>33500</v>
      </c>
      <c r="H49" s="34">
        <v>8375</v>
      </c>
      <c r="I49" s="34">
        <v>41875</v>
      </c>
    </row>
    <row r="50" s="5" customFormat="true" customHeight="true" spans="1:9">
      <c r="A50" s="13">
        <v>45</v>
      </c>
      <c r="B50" s="21" t="s">
        <v>65</v>
      </c>
      <c r="C50" s="21" t="s">
        <v>16</v>
      </c>
      <c r="D50" s="21" t="s">
        <v>64</v>
      </c>
      <c r="E50" s="21" t="s">
        <v>24</v>
      </c>
      <c r="F50" s="34">
        <v>0</v>
      </c>
      <c r="G50" s="34">
        <v>50000</v>
      </c>
      <c r="H50" s="34">
        <v>12500</v>
      </c>
      <c r="I50" s="34">
        <v>62500</v>
      </c>
    </row>
    <row r="51" s="5" customFormat="true" customHeight="true" spans="1:9">
      <c r="A51" s="13">
        <v>46</v>
      </c>
      <c r="B51" s="21" t="s">
        <v>66</v>
      </c>
      <c r="C51" s="21" t="s">
        <v>16</v>
      </c>
      <c r="D51" s="21" t="s">
        <v>64</v>
      </c>
      <c r="E51" s="21" t="s">
        <v>24</v>
      </c>
      <c r="F51" s="34">
        <v>0</v>
      </c>
      <c r="G51" s="34">
        <v>50000</v>
      </c>
      <c r="H51" s="34">
        <v>12500</v>
      </c>
      <c r="I51" s="34">
        <v>62500</v>
      </c>
    </row>
    <row r="52" s="5" customFormat="true" customHeight="true" spans="1:9">
      <c r="A52" s="13">
        <v>47</v>
      </c>
      <c r="B52" s="21" t="s">
        <v>67</v>
      </c>
      <c r="C52" s="21" t="s">
        <v>12</v>
      </c>
      <c r="D52" s="21" t="s">
        <v>64</v>
      </c>
      <c r="E52" s="21" t="s">
        <v>34</v>
      </c>
      <c r="F52" s="34">
        <v>6000</v>
      </c>
      <c r="G52" s="34">
        <v>14000</v>
      </c>
      <c r="H52" s="34">
        <v>3500</v>
      </c>
      <c r="I52" s="34">
        <v>17500</v>
      </c>
    </row>
    <row r="53" s="5" customFormat="true" customHeight="true" spans="1:9">
      <c r="A53" s="13">
        <v>48</v>
      </c>
      <c r="B53" s="21" t="s">
        <v>68</v>
      </c>
      <c r="C53" s="21" t="s">
        <v>16</v>
      </c>
      <c r="D53" s="21" t="s">
        <v>64</v>
      </c>
      <c r="E53" s="21" t="s">
        <v>34</v>
      </c>
      <c r="F53" s="34">
        <v>6000</v>
      </c>
      <c r="G53" s="34">
        <v>14000</v>
      </c>
      <c r="H53" s="34">
        <v>3500</v>
      </c>
      <c r="I53" s="34">
        <v>17500</v>
      </c>
    </row>
    <row r="54" s="5" customFormat="true" customHeight="true" spans="1:9">
      <c r="A54" s="13">
        <v>49</v>
      </c>
      <c r="B54" s="21" t="s">
        <v>69</v>
      </c>
      <c r="C54" s="21" t="s">
        <v>16</v>
      </c>
      <c r="D54" s="21" t="s">
        <v>64</v>
      </c>
      <c r="E54" s="21" t="s">
        <v>34</v>
      </c>
      <c r="F54" s="34">
        <v>6000</v>
      </c>
      <c r="G54" s="34">
        <v>14000</v>
      </c>
      <c r="H54" s="34">
        <v>3500</v>
      </c>
      <c r="I54" s="34">
        <v>17500</v>
      </c>
    </row>
    <row r="55" s="5" customFormat="true" customHeight="true" spans="1:9">
      <c r="A55" s="13">
        <v>50</v>
      </c>
      <c r="B55" s="21" t="s">
        <v>70</v>
      </c>
      <c r="C55" s="21" t="s">
        <v>16</v>
      </c>
      <c r="D55" s="21" t="s">
        <v>64</v>
      </c>
      <c r="E55" s="21" t="s">
        <v>34</v>
      </c>
      <c r="F55" s="34">
        <v>6000</v>
      </c>
      <c r="G55" s="34">
        <v>14000</v>
      </c>
      <c r="H55" s="34">
        <v>3500</v>
      </c>
      <c r="I55" s="34">
        <v>17500</v>
      </c>
    </row>
    <row r="56" s="8" customFormat="true" customHeight="true" spans="1:9">
      <c r="A56" s="13">
        <v>51</v>
      </c>
      <c r="B56" s="21" t="s">
        <v>71</v>
      </c>
      <c r="C56" s="21" t="s">
        <v>16</v>
      </c>
      <c r="D56" s="21" t="s">
        <v>64</v>
      </c>
      <c r="E56" s="21" t="s">
        <v>34</v>
      </c>
      <c r="F56" s="34">
        <v>6000</v>
      </c>
      <c r="G56" s="34">
        <v>14000</v>
      </c>
      <c r="H56" s="34">
        <v>3500</v>
      </c>
      <c r="I56" s="34">
        <v>17500</v>
      </c>
    </row>
    <row r="57" s="4" customFormat="true" customHeight="true" spans="1:9">
      <c r="A57" s="13">
        <v>52</v>
      </c>
      <c r="B57" s="21" t="s">
        <v>72</v>
      </c>
      <c r="C57" s="21" t="s">
        <v>16</v>
      </c>
      <c r="D57" s="21" t="s">
        <v>64</v>
      </c>
      <c r="E57" s="21" t="s">
        <v>34</v>
      </c>
      <c r="F57" s="34">
        <v>6000</v>
      </c>
      <c r="G57" s="34">
        <v>14000</v>
      </c>
      <c r="H57" s="34">
        <v>3500</v>
      </c>
      <c r="I57" s="34">
        <v>17500</v>
      </c>
    </row>
    <row r="58" s="5" customFormat="true" customHeight="true" spans="1:9">
      <c r="A58" s="13">
        <v>53</v>
      </c>
      <c r="B58" s="25" t="s">
        <v>73</v>
      </c>
      <c r="C58" s="21" t="s">
        <v>16</v>
      </c>
      <c r="D58" s="21" t="s">
        <v>64</v>
      </c>
      <c r="E58" s="21" t="s">
        <v>34</v>
      </c>
      <c r="F58" s="37">
        <v>6000</v>
      </c>
      <c r="G58" s="37">
        <v>14000</v>
      </c>
      <c r="H58" s="37">
        <v>3500</v>
      </c>
      <c r="I58" s="37">
        <v>17500</v>
      </c>
    </row>
    <row r="59" s="5" customFormat="true" customHeight="true" spans="1:9">
      <c r="A59" s="13">
        <v>54</v>
      </c>
      <c r="B59" s="25" t="s">
        <v>74</v>
      </c>
      <c r="C59" s="21" t="s">
        <v>16</v>
      </c>
      <c r="D59" s="21" t="s">
        <v>64</v>
      </c>
      <c r="E59" s="21" t="s">
        <v>34</v>
      </c>
      <c r="F59" s="37">
        <v>0</v>
      </c>
      <c r="G59" s="37">
        <v>20000</v>
      </c>
      <c r="H59" s="37">
        <v>5000</v>
      </c>
      <c r="I59" s="37">
        <v>25000</v>
      </c>
    </row>
    <row r="60" s="5" customFormat="true" customHeight="true" spans="1:9">
      <c r="A60" s="13">
        <v>55</v>
      </c>
      <c r="B60" s="25" t="s">
        <v>75</v>
      </c>
      <c r="C60" s="25" t="s">
        <v>16</v>
      </c>
      <c r="D60" s="21" t="s">
        <v>64</v>
      </c>
      <c r="E60" s="21" t="s">
        <v>34</v>
      </c>
      <c r="F60" s="37">
        <v>6000</v>
      </c>
      <c r="G60" s="34">
        <v>14000</v>
      </c>
      <c r="H60" s="34">
        <v>3500</v>
      </c>
      <c r="I60" s="34">
        <v>17500</v>
      </c>
    </row>
    <row r="61" s="5" customFormat="true" customHeight="true" spans="1:9">
      <c r="A61" s="13">
        <v>56</v>
      </c>
      <c r="B61" s="21" t="s">
        <v>76</v>
      </c>
      <c r="C61" s="21" t="s">
        <v>16</v>
      </c>
      <c r="D61" s="21" t="s">
        <v>64</v>
      </c>
      <c r="E61" s="21" t="s">
        <v>34</v>
      </c>
      <c r="F61" s="34">
        <v>6000</v>
      </c>
      <c r="G61" s="34">
        <v>14000</v>
      </c>
      <c r="H61" s="34">
        <v>3500</v>
      </c>
      <c r="I61" s="34">
        <v>17500</v>
      </c>
    </row>
    <row r="62" s="5" customFormat="true" customHeight="true" spans="1:9">
      <c r="A62" s="13">
        <v>57</v>
      </c>
      <c r="B62" s="21" t="s">
        <v>77</v>
      </c>
      <c r="C62" s="21" t="s">
        <v>16</v>
      </c>
      <c r="D62" s="21" t="s">
        <v>64</v>
      </c>
      <c r="E62" s="21" t="s">
        <v>34</v>
      </c>
      <c r="F62" s="37">
        <v>6000</v>
      </c>
      <c r="G62" s="37">
        <v>14000</v>
      </c>
      <c r="H62" s="37">
        <v>3500</v>
      </c>
      <c r="I62" s="37">
        <v>17500</v>
      </c>
    </row>
    <row r="63" s="5" customFormat="true" customHeight="true" spans="1:9">
      <c r="A63" s="13">
        <v>58</v>
      </c>
      <c r="B63" s="21" t="s">
        <v>78</v>
      </c>
      <c r="C63" s="21" t="s">
        <v>16</v>
      </c>
      <c r="D63" s="21" t="s">
        <v>64</v>
      </c>
      <c r="E63" s="21" t="s">
        <v>34</v>
      </c>
      <c r="F63" s="37">
        <v>6000</v>
      </c>
      <c r="G63" s="37">
        <v>14000</v>
      </c>
      <c r="H63" s="37">
        <v>3500</v>
      </c>
      <c r="I63" s="37">
        <v>17500</v>
      </c>
    </row>
    <row r="64" s="5" customFormat="true" customHeight="true" spans="1:9">
      <c r="A64" s="13">
        <v>59</v>
      </c>
      <c r="B64" s="21" t="s">
        <v>79</v>
      </c>
      <c r="C64" s="21" t="s">
        <v>16</v>
      </c>
      <c r="D64" s="21" t="s">
        <v>64</v>
      </c>
      <c r="E64" s="21" t="s">
        <v>34</v>
      </c>
      <c r="F64" s="37">
        <v>6000</v>
      </c>
      <c r="G64" s="37">
        <v>14000</v>
      </c>
      <c r="H64" s="37">
        <v>3500</v>
      </c>
      <c r="I64" s="37">
        <v>17500</v>
      </c>
    </row>
    <row r="65" s="5" customFormat="true" customHeight="true" spans="1:9">
      <c r="A65" s="13">
        <v>60</v>
      </c>
      <c r="B65" s="21" t="s">
        <v>80</v>
      </c>
      <c r="C65" s="21" t="s">
        <v>16</v>
      </c>
      <c r="D65" s="21" t="s">
        <v>64</v>
      </c>
      <c r="E65" s="21" t="s">
        <v>34</v>
      </c>
      <c r="F65" s="37">
        <v>6000</v>
      </c>
      <c r="G65" s="37">
        <v>14000</v>
      </c>
      <c r="H65" s="37">
        <v>3500</v>
      </c>
      <c r="I65" s="37">
        <v>17500</v>
      </c>
    </row>
    <row r="66" s="5" customFormat="true" customHeight="true" spans="1:9">
      <c r="A66" s="22"/>
      <c r="B66" s="40"/>
      <c r="C66" s="40"/>
      <c r="D66" s="24" t="s">
        <v>64</v>
      </c>
      <c r="E66" s="24" t="s">
        <v>81</v>
      </c>
      <c r="F66" s="39">
        <f>SUM(F49:F65)</f>
        <v>94500</v>
      </c>
      <c r="G66" s="39">
        <f>SUM(G49:G65)</f>
        <v>335500</v>
      </c>
      <c r="H66" s="39">
        <f>SUM(H49:H65)</f>
        <v>83875</v>
      </c>
      <c r="I66" s="39">
        <f>SUM(I49:I65)</f>
        <v>419375</v>
      </c>
    </row>
    <row r="67" s="5" customFormat="true" customHeight="true" spans="1:9">
      <c r="A67" s="13">
        <v>61</v>
      </c>
      <c r="B67" s="21" t="s">
        <v>82</v>
      </c>
      <c r="C67" s="21" t="s">
        <v>16</v>
      </c>
      <c r="D67" s="21" t="s">
        <v>83</v>
      </c>
      <c r="E67" s="21" t="s">
        <v>14</v>
      </c>
      <c r="F67" s="34">
        <v>17000</v>
      </c>
      <c r="G67" s="34">
        <v>63000</v>
      </c>
      <c r="H67" s="34">
        <v>15750</v>
      </c>
      <c r="I67" s="34">
        <v>78750</v>
      </c>
    </row>
    <row r="68" s="5" customFormat="true" customHeight="true" spans="1:9">
      <c r="A68" s="13">
        <v>62</v>
      </c>
      <c r="B68" s="21" t="s">
        <v>84</v>
      </c>
      <c r="C68" s="21" t="s">
        <v>16</v>
      </c>
      <c r="D68" s="21" t="s">
        <v>83</v>
      </c>
      <c r="E68" s="21" t="s">
        <v>14</v>
      </c>
      <c r="F68" s="34">
        <v>0</v>
      </c>
      <c r="G68" s="34">
        <v>80000</v>
      </c>
      <c r="H68" s="34">
        <v>20000</v>
      </c>
      <c r="I68" s="34">
        <v>100000</v>
      </c>
    </row>
    <row r="69" s="5" customFormat="true" customHeight="true" spans="1:9">
      <c r="A69" s="13">
        <v>63</v>
      </c>
      <c r="B69" s="21" t="s">
        <v>85</v>
      </c>
      <c r="C69" s="21" t="s">
        <v>16</v>
      </c>
      <c r="D69" s="21" t="s">
        <v>83</v>
      </c>
      <c r="E69" s="21" t="s">
        <v>34</v>
      </c>
      <c r="F69" s="34">
        <v>6000</v>
      </c>
      <c r="G69" s="34">
        <v>14000</v>
      </c>
      <c r="H69" s="34">
        <v>3500</v>
      </c>
      <c r="I69" s="34">
        <v>17500</v>
      </c>
    </row>
    <row r="70" s="5" customFormat="true" customHeight="true" spans="1:9">
      <c r="A70" s="13">
        <v>64</v>
      </c>
      <c r="B70" s="21" t="s">
        <v>86</v>
      </c>
      <c r="C70" s="21" t="s">
        <v>16</v>
      </c>
      <c r="D70" s="21" t="s">
        <v>83</v>
      </c>
      <c r="E70" s="21" t="s">
        <v>34</v>
      </c>
      <c r="F70" s="34">
        <v>6000</v>
      </c>
      <c r="G70" s="34">
        <v>14000</v>
      </c>
      <c r="H70" s="34">
        <v>3500</v>
      </c>
      <c r="I70" s="34">
        <v>17500</v>
      </c>
    </row>
    <row r="71" s="5" customFormat="true" customHeight="true" spans="1:9">
      <c r="A71" s="13">
        <v>65</v>
      </c>
      <c r="B71" s="21" t="s">
        <v>87</v>
      </c>
      <c r="C71" s="21" t="s">
        <v>16</v>
      </c>
      <c r="D71" s="21" t="s">
        <v>83</v>
      </c>
      <c r="E71" s="21" t="s">
        <v>34</v>
      </c>
      <c r="F71" s="34">
        <v>6000</v>
      </c>
      <c r="G71" s="34">
        <v>14000</v>
      </c>
      <c r="H71" s="34">
        <v>3500</v>
      </c>
      <c r="I71" s="34">
        <v>17500</v>
      </c>
    </row>
    <row r="72" s="5" customFormat="true" customHeight="true" spans="1:9">
      <c r="A72" s="13">
        <v>66</v>
      </c>
      <c r="B72" s="21" t="s">
        <v>88</v>
      </c>
      <c r="C72" s="21" t="s">
        <v>12</v>
      </c>
      <c r="D72" s="21" t="s">
        <v>83</v>
      </c>
      <c r="E72" s="21" t="s">
        <v>34</v>
      </c>
      <c r="F72" s="34">
        <v>0</v>
      </c>
      <c r="G72" s="34">
        <v>20000</v>
      </c>
      <c r="H72" s="34">
        <v>5000</v>
      </c>
      <c r="I72" s="34">
        <v>25000</v>
      </c>
    </row>
    <row r="73" s="5" customFormat="true" customHeight="true" spans="1:9">
      <c r="A73" s="13">
        <v>67</v>
      </c>
      <c r="B73" s="21" t="s">
        <v>89</v>
      </c>
      <c r="C73" s="21" t="s">
        <v>16</v>
      </c>
      <c r="D73" s="21" t="s">
        <v>83</v>
      </c>
      <c r="E73" s="21" t="s">
        <v>34</v>
      </c>
      <c r="F73" s="34">
        <v>0</v>
      </c>
      <c r="G73" s="34">
        <v>20000</v>
      </c>
      <c r="H73" s="34">
        <v>5000</v>
      </c>
      <c r="I73" s="34">
        <v>25000</v>
      </c>
    </row>
    <row r="74" s="5" customFormat="true" customHeight="true" spans="1:9">
      <c r="A74" s="13">
        <v>68</v>
      </c>
      <c r="B74" s="21" t="s">
        <v>90</v>
      </c>
      <c r="C74" s="21" t="s">
        <v>12</v>
      </c>
      <c r="D74" s="21" t="s">
        <v>83</v>
      </c>
      <c r="E74" s="21" t="s">
        <v>34</v>
      </c>
      <c r="F74" s="34">
        <v>0</v>
      </c>
      <c r="G74" s="34">
        <v>20000</v>
      </c>
      <c r="H74" s="34">
        <v>5000</v>
      </c>
      <c r="I74" s="34">
        <v>25000</v>
      </c>
    </row>
    <row r="75" s="4" customFormat="true" customHeight="true" spans="1:9">
      <c r="A75" s="13">
        <v>69</v>
      </c>
      <c r="B75" s="21" t="s">
        <v>91</v>
      </c>
      <c r="C75" s="21" t="s">
        <v>16</v>
      </c>
      <c r="D75" s="21" t="s">
        <v>83</v>
      </c>
      <c r="E75" s="21" t="s">
        <v>34</v>
      </c>
      <c r="F75" s="34">
        <v>6000</v>
      </c>
      <c r="G75" s="34">
        <v>14000</v>
      </c>
      <c r="H75" s="34">
        <v>3500</v>
      </c>
      <c r="I75" s="34">
        <v>17500</v>
      </c>
    </row>
    <row r="76" s="5" customFormat="true" customHeight="true" spans="1:9">
      <c r="A76" s="13">
        <v>70</v>
      </c>
      <c r="B76" s="21" t="s">
        <v>92</v>
      </c>
      <c r="C76" s="21" t="s">
        <v>12</v>
      </c>
      <c r="D76" s="21" t="s">
        <v>83</v>
      </c>
      <c r="E76" s="21" t="s">
        <v>34</v>
      </c>
      <c r="F76" s="34">
        <v>0</v>
      </c>
      <c r="G76" s="34">
        <v>20000</v>
      </c>
      <c r="H76" s="34">
        <v>5000</v>
      </c>
      <c r="I76" s="34">
        <v>25000</v>
      </c>
    </row>
    <row r="77" s="5" customFormat="true" customHeight="true" spans="1:9">
      <c r="A77" s="13">
        <v>71</v>
      </c>
      <c r="B77" s="21" t="s">
        <v>93</v>
      </c>
      <c r="C77" s="21" t="s">
        <v>16</v>
      </c>
      <c r="D77" s="21" t="s">
        <v>83</v>
      </c>
      <c r="E77" s="21" t="s">
        <v>34</v>
      </c>
      <c r="F77" s="34">
        <v>0</v>
      </c>
      <c r="G77" s="34">
        <v>20000</v>
      </c>
      <c r="H77" s="34">
        <v>5000</v>
      </c>
      <c r="I77" s="34">
        <v>25000</v>
      </c>
    </row>
    <row r="78" s="5" customFormat="true" customHeight="true" spans="1:9">
      <c r="A78" s="13">
        <v>72</v>
      </c>
      <c r="B78" s="21" t="s">
        <v>94</v>
      </c>
      <c r="C78" s="21" t="s">
        <v>16</v>
      </c>
      <c r="D78" s="21" t="s">
        <v>83</v>
      </c>
      <c r="E78" s="21" t="s">
        <v>34</v>
      </c>
      <c r="F78" s="34">
        <v>0</v>
      </c>
      <c r="G78" s="34">
        <v>20000</v>
      </c>
      <c r="H78" s="34">
        <v>5000</v>
      </c>
      <c r="I78" s="34">
        <v>25000</v>
      </c>
    </row>
    <row r="79" s="5" customFormat="true" customHeight="true" spans="1:9">
      <c r="A79" s="13">
        <v>73</v>
      </c>
      <c r="B79" s="21" t="s">
        <v>95</v>
      </c>
      <c r="C79" s="21" t="s">
        <v>16</v>
      </c>
      <c r="D79" s="21" t="s">
        <v>83</v>
      </c>
      <c r="E79" s="21" t="s">
        <v>34</v>
      </c>
      <c r="F79" s="34">
        <v>0</v>
      </c>
      <c r="G79" s="34">
        <v>20000</v>
      </c>
      <c r="H79" s="34">
        <v>5000</v>
      </c>
      <c r="I79" s="34">
        <v>25000</v>
      </c>
    </row>
    <row r="80" s="5" customFormat="true" customHeight="true" spans="1:9">
      <c r="A80" s="13">
        <v>74</v>
      </c>
      <c r="B80" s="21" t="s">
        <v>96</v>
      </c>
      <c r="C80" s="21" t="s">
        <v>12</v>
      </c>
      <c r="D80" s="21" t="s">
        <v>83</v>
      </c>
      <c r="E80" s="21" t="s">
        <v>34</v>
      </c>
      <c r="F80" s="34">
        <v>0</v>
      </c>
      <c r="G80" s="34">
        <v>20000</v>
      </c>
      <c r="H80" s="34">
        <v>5000</v>
      </c>
      <c r="I80" s="34">
        <v>25000</v>
      </c>
    </row>
    <row r="81" s="5" customFormat="true" customHeight="true" spans="1:9">
      <c r="A81" s="13">
        <v>75</v>
      </c>
      <c r="B81" s="21" t="s">
        <v>97</v>
      </c>
      <c r="C81" s="21" t="s">
        <v>16</v>
      </c>
      <c r="D81" s="21" t="s">
        <v>83</v>
      </c>
      <c r="E81" s="21" t="s">
        <v>34</v>
      </c>
      <c r="F81" s="34">
        <v>0</v>
      </c>
      <c r="G81" s="34">
        <v>20000</v>
      </c>
      <c r="H81" s="34">
        <v>5000</v>
      </c>
      <c r="I81" s="34">
        <v>25000</v>
      </c>
    </row>
    <row r="82" s="5" customFormat="true" customHeight="true" spans="1:9">
      <c r="A82" s="22"/>
      <c r="B82" s="40"/>
      <c r="C82" s="40"/>
      <c r="D82" s="24" t="s">
        <v>83</v>
      </c>
      <c r="E82" s="24" t="s">
        <v>98</v>
      </c>
      <c r="F82" s="39">
        <f>SUM(F67:F81)</f>
        <v>41000</v>
      </c>
      <c r="G82" s="39">
        <f>SUM(G67:G81)</f>
        <v>379000</v>
      </c>
      <c r="H82" s="39">
        <f>SUM(H67:H81)</f>
        <v>94750</v>
      </c>
      <c r="I82" s="39">
        <f>SUM(I67:I81)</f>
        <v>473750</v>
      </c>
    </row>
    <row r="83" s="4" customFormat="true" customHeight="true" spans="1:9">
      <c r="A83" s="13">
        <v>76</v>
      </c>
      <c r="B83" s="14" t="s">
        <v>99</v>
      </c>
      <c r="C83" s="14" t="s">
        <v>16</v>
      </c>
      <c r="D83" s="25" t="s">
        <v>100</v>
      </c>
      <c r="E83" s="14" t="s">
        <v>34</v>
      </c>
      <c r="F83" s="31">
        <v>6000</v>
      </c>
      <c r="G83" s="31">
        <v>14000</v>
      </c>
      <c r="H83" s="31">
        <f t="shared" ref="H83:H85" si="1">(G83/0.8-G83)</f>
        <v>3500</v>
      </c>
      <c r="I83" s="31">
        <f t="shared" ref="I83:I85" si="2">G83+H83</f>
        <v>17500</v>
      </c>
    </row>
    <row r="84" s="5" customFormat="true" customHeight="true" spans="1:9">
      <c r="A84" s="13">
        <v>77</v>
      </c>
      <c r="B84" s="14" t="s">
        <v>101</v>
      </c>
      <c r="C84" s="14" t="s">
        <v>16</v>
      </c>
      <c r="D84" s="25" t="s">
        <v>100</v>
      </c>
      <c r="E84" s="14" t="s">
        <v>34</v>
      </c>
      <c r="F84" s="31">
        <v>6000</v>
      </c>
      <c r="G84" s="31">
        <v>14000</v>
      </c>
      <c r="H84" s="31">
        <f t="shared" si="1"/>
        <v>3500</v>
      </c>
      <c r="I84" s="31">
        <f t="shared" si="2"/>
        <v>17500</v>
      </c>
    </row>
    <row r="85" s="5" customFormat="true" customHeight="true" spans="1:9">
      <c r="A85" s="13">
        <v>78</v>
      </c>
      <c r="B85" s="25" t="s">
        <v>102</v>
      </c>
      <c r="C85" s="25" t="s">
        <v>12</v>
      </c>
      <c r="D85" s="25" t="s">
        <v>100</v>
      </c>
      <c r="E85" s="14" t="s">
        <v>34</v>
      </c>
      <c r="F85" s="45">
        <v>6000</v>
      </c>
      <c r="G85" s="31">
        <v>14000</v>
      </c>
      <c r="H85" s="31">
        <f t="shared" si="1"/>
        <v>3500</v>
      </c>
      <c r="I85" s="31">
        <f t="shared" si="2"/>
        <v>17500</v>
      </c>
    </row>
    <row r="86" s="5" customFormat="true" customHeight="true" spans="1:9">
      <c r="A86" s="13">
        <v>79</v>
      </c>
      <c r="B86" s="16" t="s">
        <v>103</v>
      </c>
      <c r="C86" s="16" t="s">
        <v>12</v>
      </c>
      <c r="D86" s="21" t="s">
        <v>100</v>
      </c>
      <c r="E86" s="14" t="s">
        <v>34</v>
      </c>
      <c r="F86" s="46">
        <v>0</v>
      </c>
      <c r="G86" s="46">
        <v>20000</v>
      </c>
      <c r="H86" s="46">
        <v>5000</v>
      </c>
      <c r="I86" s="46">
        <v>25000</v>
      </c>
    </row>
    <row r="87" s="5" customFormat="true" customHeight="true" spans="1:9">
      <c r="A87" s="22"/>
      <c r="B87" s="41"/>
      <c r="C87" s="41"/>
      <c r="D87" s="24" t="s">
        <v>100</v>
      </c>
      <c r="E87" s="47" t="s">
        <v>104</v>
      </c>
      <c r="F87" s="39">
        <f>SUM(F83:F86)</f>
        <v>18000</v>
      </c>
      <c r="G87" s="39">
        <f>SUM(G83:G86)</f>
        <v>62000</v>
      </c>
      <c r="H87" s="39">
        <f>SUM(H83:H86)</f>
        <v>15500</v>
      </c>
      <c r="I87" s="39">
        <f>SUM(I83:I86)</f>
        <v>77500</v>
      </c>
    </row>
    <row r="88" s="5" customFormat="true" customHeight="true" spans="1:9">
      <c r="A88" s="13">
        <v>80</v>
      </c>
      <c r="B88" s="25" t="s">
        <v>105</v>
      </c>
      <c r="C88" s="25" t="s">
        <v>12</v>
      </c>
      <c r="D88" s="25" t="s">
        <v>106</v>
      </c>
      <c r="E88" s="14" t="s">
        <v>34</v>
      </c>
      <c r="F88" s="31">
        <v>0</v>
      </c>
      <c r="G88" s="31">
        <v>20000</v>
      </c>
      <c r="H88" s="31">
        <f t="shared" ref="H88:H90" si="3">G88/0.8-G88</f>
        <v>5000</v>
      </c>
      <c r="I88" s="31">
        <f t="shared" ref="I88:I90" si="4">G88+H88</f>
        <v>25000</v>
      </c>
    </row>
    <row r="89" s="5" customFormat="true" customHeight="true" spans="1:9">
      <c r="A89" s="13">
        <v>81</v>
      </c>
      <c r="B89" s="25" t="s">
        <v>107</v>
      </c>
      <c r="C89" s="25" t="s">
        <v>16</v>
      </c>
      <c r="D89" s="25" t="s">
        <v>106</v>
      </c>
      <c r="E89" s="14" t="s">
        <v>34</v>
      </c>
      <c r="F89" s="31">
        <v>6000</v>
      </c>
      <c r="G89" s="31">
        <v>14000</v>
      </c>
      <c r="H89" s="31">
        <f t="shared" si="3"/>
        <v>3500</v>
      </c>
      <c r="I89" s="31">
        <f t="shared" si="4"/>
        <v>17500</v>
      </c>
    </row>
    <row r="90" s="5" customFormat="true" customHeight="true" spans="1:9">
      <c r="A90" s="13">
        <v>82</v>
      </c>
      <c r="B90" s="25" t="s">
        <v>108</v>
      </c>
      <c r="C90" s="25" t="s">
        <v>16</v>
      </c>
      <c r="D90" s="25" t="s">
        <v>106</v>
      </c>
      <c r="E90" s="14" t="s">
        <v>34</v>
      </c>
      <c r="F90" s="31">
        <v>6000</v>
      </c>
      <c r="G90" s="31">
        <v>14000</v>
      </c>
      <c r="H90" s="31">
        <f t="shared" si="3"/>
        <v>3500</v>
      </c>
      <c r="I90" s="31">
        <f t="shared" si="4"/>
        <v>17500</v>
      </c>
    </row>
    <row r="91" s="6" customFormat="true" customHeight="true" spans="1:9">
      <c r="A91" s="18"/>
      <c r="B91" s="41"/>
      <c r="C91" s="41"/>
      <c r="D91" s="42" t="s">
        <v>106</v>
      </c>
      <c r="E91" s="47" t="s">
        <v>109</v>
      </c>
      <c r="F91" s="48">
        <f>SUM(F88:F90)</f>
        <v>12000</v>
      </c>
      <c r="G91" s="48">
        <f>SUM(G88:G90)</f>
        <v>48000</v>
      </c>
      <c r="H91" s="48">
        <f>SUM(H88:H90)</f>
        <v>12000</v>
      </c>
      <c r="I91" s="48">
        <f>SUM(I88:I90)</f>
        <v>60000</v>
      </c>
    </row>
    <row r="92" s="7" customFormat="true" customHeight="true" spans="1:9">
      <c r="A92" s="13">
        <v>83</v>
      </c>
      <c r="B92" s="21" t="s">
        <v>110</v>
      </c>
      <c r="C92" s="21" t="s">
        <v>16</v>
      </c>
      <c r="D92" s="21" t="s">
        <v>111</v>
      </c>
      <c r="E92" s="21" t="s">
        <v>112</v>
      </c>
      <c r="F92" s="34">
        <v>0</v>
      </c>
      <c r="G92" s="34">
        <v>500000</v>
      </c>
      <c r="H92" s="34">
        <v>125000</v>
      </c>
      <c r="I92" s="53">
        <f t="shared" ref="I92:I103" si="5">SUM(G92:H92)</f>
        <v>625000</v>
      </c>
    </row>
    <row r="93" s="7" customFormat="true" customHeight="true" spans="1:9">
      <c r="A93" s="13">
        <v>84</v>
      </c>
      <c r="B93" s="14" t="s">
        <v>113</v>
      </c>
      <c r="C93" s="14" t="s">
        <v>16</v>
      </c>
      <c r="D93" s="16" t="s">
        <v>111</v>
      </c>
      <c r="E93" s="14" t="s">
        <v>112</v>
      </c>
      <c r="F93" s="34">
        <v>0</v>
      </c>
      <c r="G93" s="34">
        <v>500000</v>
      </c>
      <c r="H93" s="49">
        <v>125000</v>
      </c>
      <c r="I93" s="49">
        <f t="shared" si="5"/>
        <v>625000</v>
      </c>
    </row>
    <row r="94" s="5" customFormat="true" customHeight="true" spans="1:9">
      <c r="A94" s="13">
        <v>85</v>
      </c>
      <c r="B94" s="21" t="s">
        <v>114</v>
      </c>
      <c r="C94" s="21" t="s">
        <v>16</v>
      </c>
      <c r="D94" s="21" t="s">
        <v>111</v>
      </c>
      <c r="E94" s="14" t="s">
        <v>112</v>
      </c>
      <c r="F94" s="34">
        <v>0</v>
      </c>
      <c r="G94" s="34">
        <v>500000</v>
      </c>
      <c r="H94" s="34">
        <v>125000</v>
      </c>
      <c r="I94" s="49">
        <v>625000</v>
      </c>
    </row>
    <row r="95" s="5" customFormat="true" customHeight="true" spans="1:9">
      <c r="A95" s="13">
        <v>86</v>
      </c>
      <c r="B95" s="21" t="s">
        <v>115</v>
      </c>
      <c r="C95" s="21" t="s">
        <v>12</v>
      </c>
      <c r="D95" s="21" t="s">
        <v>111</v>
      </c>
      <c r="E95" s="14" t="s">
        <v>112</v>
      </c>
      <c r="F95" s="34">
        <v>0</v>
      </c>
      <c r="G95" s="34">
        <v>500000</v>
      </c>
      <c r="H95" s="34">
        <v>125000</v>
      </c>
      <c r="I95" s="49">
        <f t="shared" si="5"/>
        <v>625000</v>
      </c>
    </row>
    <row r="96" s="5" customFormat="true" customHeight="true" spans="1:9">
      <c r="A96" s="13">
        <v>87</v>
      </c>
      <c r="B96" s="21" t="s">
        <v>116</v>
      </c>
      <c r="C96" s="21" t="s">
        <v>16</v>
      </c>
      <c r="D96" s="21" t="s">
        <v>111</v>
      </c>
      <c r="E96" s="14" t="s">
        <v>112</v>
      </c>
      <c r="F96" s="34">
        <v>0</v>
      </c>
      <c r="G96" s="34">
        <v>500000</v>
      </c>
      <c r="H96" s="34">
        <v>125000</v>
      </c>
      <c r="I96" s="49">
        <f t="shared" si="5"/>
        <v>625000</v>
      </c>
    </row>
    <row r="97" s="4" customFormat="true" customHeight="true" spans="1:9">
      <c r="A97" s="13">
        <v>88</v>
      </c>
      <c r="B97" s="21" t="s">
        <v>117</v>
      </c>
      <c r="C97" s="21" t="s">
        <v>12</v>
      </c>
      <c r="D97" s="21" t="s">
        <v>111</v>
      </c>
      <c r="E97" s="14" t="s">
        <v>112</v>
      </c>
      <c r="F97" s="34">
        <v>0</v>
      </c>
      <c r="G97" s="34">
        <v>500000</v>
      </c>
      <c r="H97" s="34">
        <v>125000</v>
      </c>
      <c r="I97" s="49">
        <f t="shared" si="5"/>
        <v>625000</v>
      </c>
    </row>
    <row r="98" s="5" customFormat="true" customHeight="true" spans="1:9">
      <c r="A98" s="13">
        <v>89</v>
      </c>
      <c r="B98" s="21" t="s">
        <v>118</v>
      </c>
      <c r="C98" s="21" t="s">
        <v>12</v>
      </c>
      <c r="D98" s="21" t="s">
        <v>111</v>
      </c>
      <c r="E98" s="14" t="s">
        <v>112</v>
      </c>
      <c r="F98" s="50">
        <v>9000</v>
      </c>
      <c r="G98" s="50">
        <v>291000</v>
      </c>
      <c r="H98" s="50">
        <f>G98/0.8-G98</f>
        <v>72750</v>
      </c>
      <c r="I98" s="54">
        <f t="shared" si="5"/>
        <v>363750</v>
      </c>
    </row>
    <row r="99" s="5" customFormat="true" customHeight="true" spans="1:9">
      <c r="A99" s="13">
        <v>90</v>
      </c>
      <c r="B99" s="14" t="s">
        <v>119</v>
      </c>
      <c r="C99" s="14" t="s">
        <v>16</v>
      </c>
      <c r="D99" s="14" t="s">
        <v>111</v>
      </c>
      <c r="E99" s="14" t="s">
        <v>120</v>
      </c>
      <c r="F99" s="34">
        <v>0</v>
      </c>
      <c r="G99" s="49">
        <v>300000</v>
      </c>
      <c r="H99" s="49">
        <v>75000</v>
      </c>
      <c r="I99" s="49">
        <f t="shared" si="5"/>
        <v>375000</v>
      </c>
    </row>
    <row r="100" s="5" customFormat="true" customHeight="true" spans="1:9">
      <c r="A100" s="13">
        <v>91</v>
      </c>
      <c r="B100" s="21" t="s">
        <v>121</v>
      </c>
      <c r="C100" s="21" t="s">
        <v>16</v>
      </c>
      <c r="D100" s="21" t="s">
        <v>111</v>
      </c>
      <c r="E100" s="14" t="s">
        <v>120</v>
      </c>
      <c r="F100" s="34">
        <v>0</v>
      </c>
      <c r="G100" s="34">
        <v>300000</v>
      </c>
      <c r="H100" s="34">
        <f>(G100/0.8)-G100</f>
        <v>75000</v>
      </c>
      <c r="I100" s="49">
        <f t="shared" si="5"/>
        <v>375000</v>
      </c>
    </row>
    <row r="101" s="5" customFormat="true" customHeight="true" spans="1:9">
      <c r="A101" s="13">
        <v>92</v>
      </c>
      <c r="B101" s="21" t="s">
        <v>122</v>
      </c>
      <c r="C101" s="21" t="s">
        <v>12</v>
      </c>
      <c r="D101" s="21" t="s">
        <v>111</v>
      </c>
      <c r="E101" s="14" t="s">
        <v>120</v>
      </c>
      <c r="F101" s="34">
        <v>0</v>
      </c>
      <c r="G101" s="34">
        <v>300000</v>
      </c>
      <c r="H101" s="34">
        <v>75000</v>
      </c>
      <c r="I101" s="49">
        <f t="shared" si="5"/>
        <v>375000</v>
      </c>
    </row>
    <row r="102" s="5" customFormat="true" customHeight="true" spans="1:9">
      <c r="A102" s="13">
        <v>93</v>
      </c>
      <c r="B102" s="21" t="s">
        <v>123</v>
      </c>
      <c r="C102" s="21" t="s">
        <v>16</v>
      </c>
      <c r="D102" s="21" t="s">
        <v>111</v>
      </c>
      <c r="E102" s="14" t="s">
        <v>120</v>
      </c>
      <c r="F102" s="34">
        <v>0</v>
      </c>
      <c r="G102" s="34">
        <v>300000</v>
      </c>
      <c r="H102" s="34">
        <v>75000</v>
      </c>
      <c r="I102" s="49">
        <f t="shared" si="5"/>
        <v>375000</v>
      </c>
    </row>
    <row r="103" s="5" customFormat="true" customHeight="true" spans="1:9">
      <c r="A103" s="13">
        <v>94</v>
      </c>
      <c r="B103" s="21" t="s">
        <v>124</v>
      </c>
      <c r="C103" s="21" t="s">
        <v>16</v>
      </c>
      <c r="D103" s="21" t="s">
        <v>111</v>
      </c>
      <c r="E103" s="14" t="s">
        <v>120</v>
      </c>
      <c r="F103" s="34">
        <v>0</v>
      </c>
      <c r="G103" s="34">
        <v>300000</v>
      </c>
      <c r="H103" s="34">
        <v>75000</v>
      </c>
      <c r="I103" s="49">
        <f t="shared" si="5"/>
        <v>375000</v>
      </c>
    </row>
    <row r="104" s="5" customFormat="true" customHeight="true" spans="1:9">
      <c r="A104" s="13">
        <v>95</v>
      </c>
      <c r="B104" s="21" t="s">
        <v>125</v>
      </c>
      <c r="C104" s="21" t="s">
        <v>16</v>
      </c>
      <c r="D104" s="21" t="s">
        <v>111</v>
      </c>
      <c r="E104" s="14" t="s">
        <v>120</v>
      </c>
      <c r="F104" s="49">
        <v>13500</v>
      </c>
      <c r="G104" s="49">
        <v>286500</v>
      </c>
      <c r="H104" s="49">
        <v>71625</v>
      </c>
      <c r="I104" s="49">
        <v>358125</v>
      </c>
    </row>
    <row r="105" s="5" customFormat="true" customHeight="true" spans="1:9">
      <c r="A105" s="13">
        <v>96</v>
      </c>
      <c r="B105" s="21" t="s">
        <v>126</v>
      </c>
      <c r="C105" s="21" t="s">
        <v>16</v>
      </c>
      <c r="D105" s="21" t="s">
        <v>111</v>
      </c>
      <c r="E105" s="14" t="s">
        <v>120</v>
      </c>
      <c r="F105" s="34">
        <v>0</v>
      </c>
      <c r="G105" s="34">
        <v>300000</v>
      </c>
      <c r="H105" s="34">
        <v>75000</v>
      </c>
      <c r="I105" s="49">
        <f t="shared" ref="I105:I117" si="6">SUM(G105:H105)</f>
        <v>375000</v>
      </c>
    </row>
    <row r="106" s="5" customFormat="true" customHeight="true" spans="1:9">
      <c r="A106" s="13">
        <v>97</v>
      </c>
      <c r="B106" s="21" t="s">
        <v>127</v>
      </c>
      <c r="C106" s="21" t="s">
        <v>12</v>
      </c>
      <c r="D106" s="21" t="s">
        <v>111</v>
      </c>
      <c r="E106" s="14" t="s">
        <v>120</v>
      </c>
      <c r="F106" s="34">
        <v>0</v>
      </c>
      <c r="G106" s="34">
        <v>300000</v>
      </c>
      <c r="H106" s="34">
        <v>75000</v>
      </c>
      <c r="I106" s="49">
        <f t="shared" si="6"/>
        <v>375000</v>
      </c>
    </row>
    <row r="107" s="5" customFormat="true" customHeight="true" spans="1:9">
      <c r="A107" s="13">
        <v>98</v>
      </c>
      <c r="B107" s="21" t="s">
        <v>128</v>
      </c>
      <c r="C107" s="21" t="s">
        <v>12</v>
      </c>
      <c r="D107" s="21" t="s">
        <v>111</v>
      </c>
      <c r="E107" s="14" t="s">
        <v>120</v>
      </c>
      <c r="F107" s="34">
        <v>0</v>
      </c>
      <c r="G107" s="34">
        <v>300000</v>
      </c>
      <c r="H107" s="34">
        <v>75000</v>
      </c>
      <c r="I107" s="53">
        <f t="shared" si="6"/>
        <v>375000</v>
      </c>
    </row>
    <row r="108" s="5" customFormat="true" customHeight="true" spans="1:9">
      <c r="A108" s="13">
        <v>99</v>
      </c>
      <c r="B108" s="21" t="s">
        <v>129</v>
      </c>
      <c r="C108" s="21" t="s">
        <v>12</v>
      </c>
      <c r="D108" s="21" t="s">
        <v>111</v>
      </c>
      <c r="E108" s="14" t="s">
        <v>120</v>
      </c>
      <c r="F108" s="34">
        <v>0</v>
      </c>
      <c r="G108" s="34">
        <v>300000</v>
      </c>
      <c r="H108" s="34">
        <v>75000</v>
      </c>
      <c r="I108" s="53">
        <f t="shared" si="6"/>
        <v>375000</v>
      </c>
    </row>
    <row r="109" s="5" customFormat="true" customHeight="true" spans="1:9">
      <c r="A109" s="13">
        <v>100</v>
      </c>
      <c r="B109" s="21" t="s">
        <v>130</v>
      </c>
      <c r="C109" s="21" t="s">
        <v>12</v>
      </c>
      <c r="D109" s="21" t="s">
        <v>111</v>
      </c>
      <c r="E109" s="14" t="s">
        <v>120</v>
      </c>
      <c r="F109" s="34">
        <v>0</v>
      </c>
      <c r="G109" s="34">
        <v>300000</v>
      </c>
      <c r="H109" s="34">
        <v>75000</v>
      </c>
      <c r="I109" s="53">
        <f t="shared" si="6"/>
        <v>375000</v>
      </c>
    </row>
    <row r="110" s="5" customFormat="true" customHeight="true" spans="1:9">
      <c r="A110" s="13">
        <v>101</v>
      </c>
      <c r="B110" s="21" t="s">
        <v>131</v>
      </c>
      <c r="C110" s="21" t="s">
        <v>16</v>
      </c>
      <c r="D110" s="21" t="s">
        <v>111</v>
      </c>
      <c r="E110" s="21" t="s">
        <v>120</v>
      </c>
      <c r="F110" s="34">
        <v>0</v>
      </c>
      <c r="G110" s="34">
        <v>20000</v>
      </c>
      <c r="H110" s="34">
        <v>5000</v>
      </c>
      <c r="I110" s="53">
        <f t="shared" si="6"/>
        <v>25000</v>
      </c>
    </row>
    <row r="111" s="5" customFormat="true" customHeight="true" spans="1:9">
      <c r="A111" s="13">
        <v>102</v>
      </c>
      <c r="B111" s="21" t="s">
        <v>132</v>
      </c>
      <c r="C111" s="21" t="s">
        <v>12</v>
      </c>
      <c r="D111" s="21" t="s">
        <v>111</v>
      </c>
      <c r="E111" s="21" t="s">
        <v>14</v>
      </c>
      <c r="F111" s="34">
        <v>0</v>
      </c>
      <c r="G111" s="34">
        <v>80000</v>
      </c>
      <c r="H111" s="34">
        <v>20000</v>
      </c>
      <c r="I111" s="53">
        <f t="shared" si="6"/>
        <v>100000</v>
      </c>
    </row>
    <row r="112" s="5" customFormat="true" customHeight="true" spans="1:9">
      <c r="A112" s="13">
        <v>103</v>
      </c>
      <c r="B112" s="21" t="s">
        <v>133</v>
      </c>
      <c r="C112" s="21" t="s">
        <v>16</v>
      </c>
      <c r="D112" s="21" t="s">
        <v>111</v>
      </c>
      <c r="E112" s="21" t="s">
        <v>14</v>
      </c>
      <c r="F112" s="34" t="s">
        <v>134</v>
      </c>
      <c r="G112" s="34">
        <v>60000</v>
      </c>
      <c r="H112" s="34">
        <v>15000</v>
      </c>
      <c r="I112" s="53">
        <f t="shared" si="6"/>
        <v>75000</v>
      </c>
    </row>
    <row r="113" s="4" customFormat="true" customHeight="true" spans="1:9">
      <c r="A113" s="13">
        <v>104</v>
      </c>
      <c r="B113" s="21" t="s">
        <v>135</v>
      </c>
      <c r="C113" s="21" t="s">
        <v>16</v>
      </c>
      <c r="D113" s="21" t="s">
        <v>111</v>
      </c>
      <c r="E113" s="21" t="s">
        <v>14</v>
      </c>
      <c r="F113" s="50">
        <v>15000</v>
      </c>
      <c r="G113" s="50">
        <v>59583.33</v>
      </c>
      <c r="H113" s="50">
        <f>G113/0.8-G113</f>
        <v>14895.8325</v>
      </c>
      <c r="I113" s="55">
        <f t="shared" si="6"/>
        <v>74479.1625</v>
      </c>
    </row>
    <row r="114" s="5" customFormat="true" customHeight="true" spans="1:9">
      <c r="A114" s="13">
        <v>105</v>
      </c>
      <c r="B114" s="21" t="s">
        <v>136</v>
      </c>
      <c r="C114" s="21" t="s">
        <v>12</v>
      </c>
      <c r="D114" s="21" t="s">
        <v>111</v>
      </c>
      <c r="E114" s="21" t="s">
        <v>14</v>
      </c>
      <c r="F114" s="34">
        <v>0</v>
      </c>
      <c r="G114" s="34">
        <v>80000</v>
      </c>
      <c r="H114" s="34">
        <v>20000</v>
      </c>
      <c r="I114" s="53">
        <f t="shared" si="6"/>
        <v>100000</v>
      </c>
    </row>
    <row r="115" s="5" customFormat="true" customHeight="true" spans="1:9">
      <c r="A115" s="13">
        <v>106</v>
      </c>
      <c r="B115" s="21" t="s">
        <v>137</v>
      </c>
      <c r="C115" s="21" t="s">
        <v>12</v>
      </c>
      <c r="D115" s="21" t="s">
        <v>111</v>
      </c>
      <c r="E115" s="21" t="s">
        <v>34</v>
      </c>
      <c r="F115" s="34">
        <v>0</v>
      </c>
      <c r="G115" s="34">
        <v>20000</v>
      </c>
      <c r="H115" s="34">
        <v>5000</v>
      </c>
      <c r="I115" s="53">
        <f t="shared" si="6"/>
        <v>25000</v>
      </c>
    </row>
    <row r="116" s="5" customFormat="true" customHeight="true" spans="1:9">
      <c r="A116" s="13">
        <v>107</v>
      </c>
      <c r="B116" s="21" t="s">
        <v>138</v>
      </c>
      <c r="C116" s="21" t="s">
        <v>12</v>
      </c>
      <c r="D116" s="21" t="s">
        <v>111</v>
      </c>
      <c r="E116" s="21" t="s">
        <v>34</v>
      </c>
      <c r="F116" s="34">
        <v>0</v>
      </c>
      <c r="G116" s="34">
        <v>20000</v>
      </c>
      <c r="H116" s="34">
        <v>5000</v>
      </c>
      <c r="I116" s="53">
        <f t="shared" si="6"/>
        <v>25000</v>
      </c>
    </row>
    <row r="117" s="5" customFormat="true" customHeight="true" spans="1:9">
      <c r="A117" s="13">
        <v>108</v>
      </c>
      <c r="B117" s="21" t="s">
        <v>139</v>
      </c>
      <c r="C117" s="21" t="s">
        <v>12</v>
      </c>
      <c r="D117" s="21" t="s">
        <v>111</v>
      </c>
      <c r="E117" s="21" t="s">
        <v>34</v>
      </c>
      <c r="F117" s="34">
        <v>0</v>
      </c>
      <c r="G117" s="34">
        <v>20000</v>
      </c>
      <c r="H117" s="34">
        <v>5000</v>
      </c>
      <c r="I117" s="49">
        <f t="shared" si="6"/>
        <v>25000</v>
      </c>
    </row>
    <row r="118" s="5" customFormat="true" customHeight="true" spans="1:9">
      <c r="A118" s="18"/>
      <c r="B118" s="24"/>
      <c r="C118" s="41"/>
      <c r="D118" s="24" t="s">
        <v>111</v>
      </c>
      <c r="E118" s="47" t="s">
        <v>140</v>
      </c>
      <c r="F118" s="51">
        <v>22500</v>
      </c>
      <c r="G118" s="51">
        <f>SUM(G92:G117)</f>
        <v>6937083.33</v>
      </c>
      <c r="H118" s="33">
        <f>SUM(H92:H117)</f>
        <v>1734270.8325</v>
      </c>
      <c r="I118" s="39">
        <f>SUM(I92:I117)</f>
        <v>8671354.1625</v>
      </c>
    </row>
    <row r="119" s="5" customFormat="true" customHeight="true" spans="1:9">
      <c r="A119" s="13">
        <v>109</v>
      </c>
      <c r="B119" s="25" t="s">
        <v>141</v>
      </c>
      <c r="C119" s="25" t="s">
        <v>12</v>
      </c>
      <c r="D119" s="25" t="s">
        <v>142</v>
      </c>
      <c r="E119" s="25" t="s">
        <v>120</v>
      </c>
      <c r="F119" s="37">
        <v>0</v>
      </c>
      <c r="G119" s="37">
        <v>300000</v>
      </c>
      <c r="H119" s="37">
        <v>75000</v>
      </c>
      <c r="I119" s="37">
        <v>375000</v>
      </c>
    </row>
    <row r="120" s="5" customFormat="true" customHeight="true" spans="1:9">
      <c r="A120" s="13">
        <v>110</v>
      </c>
      <c r="B120" s="25" t="s">
        <v>143</v>
      </c>
      <c r="C120" s="25" t="s">
        <v>12</v>
      </c>
      <c r="D120" s="25" t="s">
        <v>142</v>
      </c>
      <c r="E120" s="25" t="s">
        <v>14</v>
      </c>
      <c r="F120" s="37">
        <v>0</v>
      </c>
      <c r="G120" s="37">
        <v>80000</v>
      </c>
      <c r="H120" s="37">
        <v>20000</v>
      </c>
      <c r="I120" s="37">
        <v>100000</v>
      </c>
    </row>
    <row r="121" s="5" customFormat="true" customHeight="true" spans="1:9">
      <c r="A121" s="13">
        <v>111</v>
      </c>
      <c r="B121" s="25" t="s">
        <v>144</v>
      </c>
      <c r="C121" s="25" t="s">
        <v>16</v>
      </c>
      <c r="D121" s="25" t="s">
        <v>142</v>
      </c>
      <c r="E121" s="25" t="s">
        <v>14</v>
      </c>
      <c r="F121" s="37">
        <v>0</v>
      </c>
      <c r="G121" s="37">
        <v>80000</v>
      </c>
      <c r="H121" s="37">
        <v>20000</v>
      </c>
      <c r="I121" s="37">
        <f>SUM(G121:H121)</f>
        <v>100000</v>
      </c>
    </row>
    <row r="122" s="4" customFormat="true" customHeight="true" spans="1:9">
      <c r="A122" s="13">
        <v>112</v>
      </c>
      <c r="B122" s="25" t="s">
        <v>145</v>
      </c>
      <c r="C122" s="25" t="s">
        <v>12</v>
      </c>
      <c r="D122" s="25" t="s">
        <v>142</v>
      </c>
      <c r="E122" s="25" t="s">
        <v>14</v>
      </c>
      <c r="F122" s="37">
        <v>0</v>
      </c>
      <c r="G122" s="37">
        <v>80000</v>
      </c>
      <c r="H122" s="37">
        <v>20000</v>
      </c>
      <c r="I122" s="37">
        <f>SUM(G122:H122)</f>
        <v>100000</v>
      </c>
    </row>
    <row r="123" s="5" customFormat="true" customHeight="true" spans="1:9">
      <c r="A123" s="13">
        <v>113</v>
      </c>
      <c r="B123" s="25" t="s">
        <v>146</v>
      </c>
      <c r="C123" s="25" t="s">
        <v>12</v>
      </c>
      <c r="D123" s="25" t="s">
        <v>142</v>
      </c>
      <c r="E123" s="25" t="s">
        <v>14</v>
      </c>
      <c r="F123" s="37">
        <v>0</v>
      </c>
      <c r="G123" s="37">
        <v>80000</v>
      </c>
      <c r="H123" s="37">
        <v>20000</v>
      </c>
      <c r="I123" s="37">
        <v>100000</v>
      </c>
    </row>
    <row r="124" s="5" customFormat="true" customHeight="true" spans="1:9">
      <c r="A124" s="13">
        <v>114</v>
      </c>
      <c r="B124" s="25" t="s">
        <v>147</v>
      </c>
      <c r="C124" s="25" t="s">
        <v>16</v>
      </c>
      <c r="D124" s="25" t="s">
        <v>142</v>
      </c>
      <c r="E124" s="25" t="s">
        <v>14</v>
      </c>
      <c r="F124" s="37">
        <v>21000</v>
      </c>
      <c r="G124" s="37">
        <v>59000</v>
      </c>
      <c r="H124" s="37">
        <v>14750</v>
      </c>
      <c r="I124" s="37">
        <v>73750</v>
      </c>
    </row>
    <row r="125" s="5" customFormat="true" customHeight="true" spans="1:9">
      <c r="A125" s="13">
        <v>115</v>
      </c>
      <c r="B125" s="25" t="s">
        <v>148</v>
      </c>
      <c r="C125" s="25" t="s">
        <v>16</v>
      </c>
      <c r="D125" s="25" t="s">
        <v>149</v>
      </c>
      <c r="E125" s="25" t="s">
        <v>14</v>
      </c>
      <c r="F125" s="37">
        <v>0</v>
      </c>
      <c r="G125" s="37">
        <v>80000</v>
      </c>
      <c r="H125" s="37">
        <v>20000</v>
      </c>
      <c r="I125" s="37">
        <v>100000</v>
      </c>
    </row>
    <row r="126" s="5" customFormat="true" customHeight="true" spans="1:9">
      <c r="A126" s="13">
        <v>116</v>
      </c>
      <c r="B126" s="43" t="s">
        <v>150</v>
      </c>
      <c r="C126" s="44" t="s">
        <v>12</v>
      </c>
      <c r="D126" s="25" t="s">
        <v>151</v>
      </c>
      <c r="E126" s="25" t="s">
        <v>14</v>
      </c>
      <c r="F126" s="37">
        <v>0</v>
      </c>
      <c r="G126" s="37">
        <v>80000</v>
      </c>
      <c r="H126" s="37">
        <v>20000</v>
      </c>
      <c r="I126" s="56">
        <v>100000</v>
      </c>
    </row>
    <row r="127" s="5" customFormat="true" customHeight="true" spans="1:9">
      <c r="A127" s="13">
        <v>117</v>
      </c>
      <c r="B127" s="25" t="s">
        <v>152</v>
      </c>
      <c r="C127" s="25" t="s">
        <v>12</v>
      </c>
      <c r="D127" s="25" t="s">
        <v>151</v>
      </c>
      <c r="E127" s="25" t="s">
        <v>14</v>
      </c>
      <c r="F127" s="37">
        <v>0</v>
      </c>
      <c r="G127" s="37">
        <v>80000</v>
      </c>
      <c r="H127" s="37">
        <v>20000</v>
      </c>
      <c r="I127" s="56">
        <v>100000</v>
      </c>
    </row>
    <row r="128" s="5" customFormat="true" customHeight="true" spans="1:9">
      <c r="A128" s="13">
        <v>118</v>
      </c>
      <c r="B128" s="43" t="s">
        <v>153</v>
      </c>
      <c r="C128" s="44" t="s">
        <v>12</v>
      </c>
      <c r="D128" s="25" t="s">
        <v>151</v>
      </c>
      <c r="E128" s="25" t="s">
        <v>14</v>
      </c>
      <c r="F128" s="37">
        <v>0</v>
      </c>
      <c r="G128" s="52">
        <v>80000</v>
      </c>
      <c r="H128" s="52">
        <v>20000</v>
      </c>
      <c r="I128" s="56">
        <v>100000</v>
      </c>
    </row>
    <row r="129" s="5" customFormat="true" customHeight="true" spans="1:9">
      <c r="A129" s="13">
        <v>119</v>
      </c>
      <c r="B129" s="43" t="s">
        <v>154</v>
      </c>
      <c r="C129" s="44" t="s">
        <v>16</v>
      </c>
      <c r="D129" s="25" t="s">
        <v>151</v>
      </c>
      <c r="E129" s="25" t="s">
        <v>14</v>
      </c>
      <c r="F129" s="37">
        <v>0</v>
      </c>
      <c r="G129" s="37">
        <v>80000</v>
      </c>
      <c r="H129" s="37">
        <v>20000</v>
      </c>
      <c r="I129" s="56">
        <v>100000</v>
      </c>
    </row>
    <row r="130" s="5" customFormat="true" customHeight="true" spans="1:9">
      <c r="A130" s="13">
        <v>120</v>
      </c>
      <c r="B130" s="57" t="s">
        <v>155</v>
      </c>
      <c r="C130" s="58" t="s">
        <v>16</v>
      </c>
      <c r="D130" s="25" t="s">
        <v>151</v>
      </c>
      <c r="E130" s="25" t="s">
        <v>14</v>
      </c>
      <c r="F130" s="70">
        <v>13000</v>
      </c>
      <c r="G130" s="70">
        <v>67000</v>
      </c>
      <c r="H130" s="70">
        <v>16750</v>
      </c>
      <c r="I130" s="56">
        <v>83750</v>
      </c>
    </row>
    <row r="131" s="5" customFormat="true" customHeight="true" spans="1:9">
      <c r="A131" s="13">
        <v>121</v>
      </c>
      <c r="B131" s="43" t="s">
        <v>156</v>
      </c>
      <c r="C131" s="44" t="s">
        <v>12</v>
      </c>
      <c r="D131" s="25" t="s">
        <v>151</v>
      </c>
      <c r="E131" s="25" t="s">
        <v>14</v>
      </c>
      <c r="F131" s="37">
        <v>0</v>
      </c>
      <c r="G131" s="37">
        <v>80000</v>
      </c>
      <c r="H131" s="37">
        <v>20000</v>
      </c>
      <c r="I131" s="56">
        <v>100000</v>
      </c>
    </row>
    <row r="132" s="5" customFormat="true" customHeight="true" spans="1:9">
      <c r="A132" s="13">
        <v>122</v>
      </c>
      <c r="B132" s="21" t="s">
        <v>157</v>
      </c>
      <c r="C132" s="21" t="s">
        <v>16</v>
      </c>
      <c r="D132" s="21" t="s">
        <v>158</v>
      </c>
      <c r="E132" s="21" t="s">
        <v>14</v>
      </c>
      <c r="F132" s="34">
        <v>0</v>
      </c>
      <c r="G132" s="34">
        <v>80000</v>
      </c>
      <c r="H132" s="34">
        <v>20000</v>
      </c>
      <c r="I132" s="34">
        <v>100000</v>
      </c>
    </row>
    <row r="133" s="4" customFormat="true" customHeight="true" spans="1:9">
      <c r="A133" s="13">
        <v>123</v>
      </c>
      <c r="B133" s="21" t="s">
        <v>159</v>
      </c>
      <c r="C133" s="21" t="s">
        <v>12</v>
      </c>
      <c r="D133" s="21" t="s">
        <v>158</v>
      </c>
      <c r="E133" s="21" t="s">
        <v>14</v>
      </c>
      <c r="F133" s="34">
        <v>31000</v>
      </c>
      <c r="G133" s="34">
        <v>49000</v>
      </c>
      <c r="H133" s="34">
        <v>12250</v>
      </c>
      <c r="I133" s="34">
        <v>61250</v>
      </c>
    </row>
    <row r="134" s="5" customFormat="true" customHeight="true" spans="1:9">
      <c r="A134" s="13">
        <v>124</v>
      </c>
      <c r="B134" s="25" t="s">
        <v>160</v>
      </c>
      <c r="C134" s="25" t="s">
        <v>12</v>
      </c>
      <c r="D134" s="25" t="s">
        <v>158</v>
      </c>
      <c r="E134" s="25" t="s">
        <v>14</v>
      </c>
      <c r="F134" s="37">
        <v>0</v>
      </c>
      <c r="G134" s="37">
        <v>80000</v>
      </c>
      <c r="H134" s="37">
        <v>20000</v>
      </c>
      <c r="I134" s="71">
        <v>100000</v>
      </c>
    </row>
    <row r="135" s="5" customFormat="true" customHeight="true" spans="1:9">
      <c r="A135" s="13">
        <v>125</v>
      </c>
      <c r="B135" s="21" t="s">
        <v>161</v>
      </c>
      <c r="C135" s="21" t="s">
        <v>12</v>
      </c>
      <c r="D135" s="21" t="s">
        <v>158</v>
      </c>
      <c r="E135" s="21" t="s">
        <v>24</v>
      </c>
      <c r="F135" s="34">
        <v>0</v>
      </c>
      <c r="G135" s="34">
        <v>50000</v>
      </c>
      <c r="H135" s="34">
        <v>12500</v>
      </c>
      <c r="I135" s="34">
        <v>62500</v>
      </c>
    </row>
    <row r="136" s="5" customFormat="true" customHeight="true" spans="1:9">
      <c r="A136" s="13">
        <v>126</v>
      </c>
      <c r="B136" s="25" t="s">
        <v>162</v>
      </c>
      <c r="C136" s="25" t="s">
        <v>16</v>
      </c>
      <c r="D136" s="25" t="s">
        <v>163</v>
      </c>
      <c r="E136" s="25" t="s">
        <v>14</v>
      </c>
      <c r="F136" s="71">
        <v>0</v>
      </c>
      <c r="G136" s="71">
        <v>80000</v>
      </c>
      <c r="H136" s="71">
        <v>20000</v>
      </c>
      <c r="I136" s="71">
        <f t="shared" ref="I136:I142" si="7">G136+H136</f>
        <v>100000</v>
      </c>
    </row>
    <row r="137" s="5" customFormat="true" customHeight="true" spans="1:9">
      <c r="A137" s="13">
        <v>127</v>
      </c>
      <c r="B137" s="25" t="s">
        <v>164</v>
      </c>
      <c r="C137" s="25" t="s">
        <v>16</v>
      </c>
      <c r="D137" s="25" t="s">
        <v>163</v>
      </c>
      <c r="E137" s="25" t="s">
        <v>14</v>
      </c>
      <c r="F137" s="71">
        <v>0</v>
      </c>
      <c r="G137" s="71">
        <v>80000</v>
      </c>
      <c r="H137" s="71">
        <v>20000</v>
      </c>
      <c r="I137" s="71">
        <f t="shared" si="7"/>
        <v>100000</v>
      </c>
    </row>
    <row r="138" s="5" customFormat="true" customHeight="true" spans="1:9">
      <c r="A138" s="13">
        <v>128</v>
      </c>
      <c r="B138" s="59" t="s">
        <v>165</v>
      </c>
      <c r="C138" s="59" t="s">
        <v>16</v>
      </c>
      <c r="D138" s="21" t="s">
        <v>163</v>
      </c>
      <c r="E138" s="25" t="s">
        <v>14</v>
      </c>
      <c r="F138" s="71">
        <v>12000</v>
      </c>
      <c r="G138" s="71">
        <v>68000</v>
      </c>
      <c r="H138" s="71">
        <v>17000</v>
      </c>
      <c r="I138" s="71">
        <f t="shared" si="7"/>
        <v>85000</v>
      </c>
    </row>
    <row r="139" s="5" customFormat="true" customHeight="true" spans="1:9">
      <c r="A139" s="13">
        <v>129</v>
      </c>
      <c r="B139" s="25" t="s">
        <v>166</v>
      </c>
      <c r="C139" s="25" t="s">
        <v>16</v>
      </c>
      <c r="D139" s="25" t="s">
        <v>163</v>
      </c>
      <c r="E139" s="25" t="s">
        <v>14</v>
      </c>
      <c r="F139" s="71">
        <v>15000</v>
      </c>
      <c r="G139" s="71">
        <f>80000-F139</f>
        <v>65000</v>
      </c>
      <c r="H139" s="71">
        <f>G139*0.25</f>
        <v>16250</v>
      </c>
      <c r="I139" s="71">
        <f t="shared" si="7"/>
        <v>81250</v>
      </c>
    </row>
    <row r="140" s="5" customFormat="true" customHeight="true" spans="1:9">
      <c r="A140" s="13">
        <v>130</v>
      </c>
      <c r="B140" s="25" t="s">
        <v>167</v>
      </c>
      <c r="C140" s="25" t="s">
        <v>12</v>
      </c>
      <c r="D140" s="25" t="s">
        <v>163</v>
      </c>
      <c r="E140" s="25" t="s">
        <v>14</v>
      </c>
      <c r="F140" s="71">
        <v>15000</v>
      </c>
      <c r="G140" s="71">
        <f>80000-F140</f>
        <v>65000</v>
      </c>
      <c r="H140" s="71">
        <f>G140*0.25</f>
        <v>16250</v>
      </c>
      <c r="I140" s="71">
        <f t="shared" si="7"/>
        <v>81250</v>
      </c>
    </row>
    <row r="141" s="5" customFormat="true" customHeight="true" spans="1:9">
      <c r="A141" s="13">
        <v>131</v>
      </c>
      <c r="B141" s="25" t="s">
        <v>168</v>
      </c>
      <c r="C141" s="25" t="s">
        <v>16</v>
      </c>
      <c r="D141" s="25" t="s">
        <v>163</v>
      </c>
      <c r="E141" s="25" t="s">
        <v>14</v>
      </c>
      <c r="F141" s="71">
        <v>0</v>
      </c>
      <c r="G141" s="71">
        <v>80000</v>
      </c>
      <c r="H141" s="71">
        <v>20000</v>
      </c>
      <c r="I141" s="71">
        <f t="shared" si="7"/>
        <v>100000</v>
      </c>
    </row>
    <row r="142" s="5" customFormat="true" customHeight="true" spans="1:9">
      <c r="A142" s="13">
        <v>132</v>
      </c>
      <c r="B142" s="25" t="s">
        <v>169</v>
      </c>
      <c r="C142" s="25" t="s">
        <v>16</v>
      </c>
      <c r="D142" s="25" t="s">
        <v>163</v>
      </c>
      <c r="E142" s="25" t="s">
        <v>14</v>
      </c>
      <c r="F142" s="71">
        <v>0</v>
      </c>
      <c r="G142" s="71">
        <v>80000</v>
      </c>
      <c r="H142" s="71">
        <v>20000</v>
      </c>
      <c r="I142" s="71">
        <f t="shared" si="7"/>
        <v>100000</v>
      </c>
    </row>
    <row r="143" s="5" customFormat="true" customHeight="true" spans="1:9">
      <c r="A143" s="13">
        <v>133</v>
      </c>
      <c r="B143" s="25" t="s">
        <v>170</v>
      </c>
      <c r="C143" s="25" t="s">
        <v>12</v>
      </c>
      <c r="D143" s="25" t="s">
        <v>171</v>
      </c>
      <c r="E143" s="25" t="s">
        <v>14</v>
      </c>
      <c r="F143" s="37">
        <v>0</v>
      </c>
      <c r="G143" s="37">
        <v>80000</v>
      </c>
      <c r="H143" s="37">
        <v>20000</v>
      </c>
      <c r="I143" s="37">
        <v>100000</v>
      </c>
    </row>
    <row r="144" s="5" customFormat="true" customHeight="true" spans="1:9">
      <c r="A144" s="13">
        <v>134</v>
      </c>
      <c r="B144" s="60" t="s">
        <v>172</v>
      </c>
      <c r="C144" s="60" t="s">
        <v>12</v>
      </c>
      <c r="D144" s="60" t="s">
        <v>173</v>
      </c>
      <c r="E144" s="25" t="s">
        <v>14</v>
      </c>
      <c r="F144" s="72">
        <v>0</v>
      </c>
      <c r="G144" s="73">
        <v>80000</v>
      </c>
      <c r="H144" s="73">
        <f>G144/0.8-G144</f>
        <v>20000</v>
      </c>
      <c r="I144" s="73">
        <f>G144+H144</f>
        <v>100000</v>
      </c>
    </row>
    <row r="145" s="4" customFormat="true" customHeight="true" spans="1:9">
      <c r="A145" s="13">
        <v>135</v>
      </c>
      <c r="B145" s="25" t="s">
        <v>174</v>
      </c>
      <c r="C145" s="25" t="s">
        <v>12</v>
      </c>
      <c r="D145" s="25" t="s">
        <v>149</v>
      </c>
      <c r="E145" s="25" t="s">
        <v>34</v>
      </c>
      <c r="F145" s="37">
        <v>0</v>
      </c>
      <c r="G145" s="37">
        <v>20000</v>
      </c>
      <c r="H145" s="37">
        <v>5000</v>
      </c>
      <c r="I145" s="37">
        <v>25000</v>
      </c>
    </row>
    <row r="146" s="5" customFormat="true" customHeight="true" spans="1:9">
      <c r="A146" s="13">
        <v>136</v>
      </c>
      <c r="B146" s="25" t="s">
        <v>175</v>
      </c>
      <c r="C146" s="25" t="s">
        <v>12</v>
      </c>
      <c r="D146" s="25" t="s">
        <v>176</v>
      </c>
      <c r="E146" s="25" t="s">
        <v>34</v>
      </c>
      <c r="F146" s="37">
        <v>0</v>
      </c>
      <c r="G146" s="37">
        <v>20000</v>
      </c>
      <c r="H146" s="37">
        <v>5000</v>
      </c>
      <c r="I146" s="37">
        <v>25000</v>
      </c>
    </row>
    <row r="147" s="5" customFormat="true" customHeight="true" spans="1:9">
      <c r="A147" s="13">
        <v>137</v>
      </c>
      <c r="B147" s="25" t="s">
        <v>177</v>
      </c>
      <c r="C147" s="25" t="s">
        <v>16</v>
      </c>
      <c r="D147" s="25" t="s">
        <v>178</v>
      </c>
      <c r="E147" s="25" t="s">
        <v>34</v>
      </c>
      <c r="F147" s="37">
        <v>0</v>
      </c>
      <c r="G147" s="37">
        <v>20000</v>
      </c>
      <c r="H147" s="37">
        <v>5000</v>
      </c>
      <c r="I147" s="37">
        <v>25000</v>
      </c>
    </row>
    <row r="148" s="5" customFormat="true" customHeight="true" spans="1:9">
      <c r="A148" s="13">
        <v>138</v>
      </c>
      <c r="B148" s="25" t="s">
        <v>179</v>
      </c>
      <c r="C148" s="25" t="s">
        <v>12</v>
      </c>
      <c r="D148" s="25" t="s">
        <v>178</v>
      </c>
      <c r="E148" s="25" t="s">
        <v>34</v>
      </c>
      <c r="F148" s="37">
        <v>0</v>
      </c>
      <c r="G148" s="37">
        <v>20000</v>
      </c>
      <c r="H148" s="37">
        <v>5000</v>
      </c>
      <c r="I148" s="37">
        <v>25000</v>
      </c>
    </row>
    <row r="149" s="5" customFormat="true" customHeight="true" spans="1:9">
      <c r="A149" s="13">
        <v>139</v>
      </c>
      <c r="B149" s="25" t="s">
        <v>180</v>
      </c>
      <c r="C149" s="25" t="s">
        <v>16</v>
      </c>
      <c r="D149" s="25" t="s">
        <v>178</v>
      </c>
      <c r="E149" s="25" t="s">
        <v>34</v>
      </c>
      <c r="F149" s="37">
        <v>0</v>
      </c>
      <c r="G149" s="37">
        <v>20000</v>
      </c>
      <c r="H149" s="37">
        <v>5000</v>
      </c>
      <c r="I149" s="37">
        <v>25000</v>
      </c>
    </row>
    <row r="150" s="4" customFormat="true" customHeight="true" spans="1:9">
      <c r="A150" s="13">
        <v>140</v>
      </c>
      <c r="B150" s="25" t="s">
        <v>181</v>
      </c>
      <c r="C150" s="25" t="s">
        <v>12</v>
      </c>
      <c r="D150" s="25" t="s">
        <v>178</v>
      </c>
      <c r="E150" s="25" t="s">
        <v>34</v>
      </c>
      <c r="F150" s="37">
        <v>0</v>
      </c>
      <c r="G150" s="37">
        <v>20000</v>
      </c>
      <c r="H150" s="37">
        <v>5000</v>
      </c>
      <c r="I150" s="37">
        <v>25000</v>
      </c>
    </row>
    <row r="151" s="5" customFormat="true" customHeight="true" spans="1:9">
      <c r="A151" s="13">
        <v>141</v>
      </c>
      <c r="B151" s="25" t="s">
        <v>182</v>
      </c>
      <c r="C151" s="25" t="s">
        <v>16</v>
      </c>
      <c r="D151" s="25" t="s">
        <v>183</v>
      </c>
      <c r="E151" s="25" t="s">
        <v>34</v>
      </c>
      <c r="F151" s="37">
        <v>0</v>
      </c>
      <c r="G151" s="37">
        <v>20000</v>
      </c>
      <c r="H151" s="37">
        <v>5000</v>
      </c>
      <c r="I151" s="37">
        <v>25000</v>
      </c>
    </row>
    <row r="152" s="5" customFormat="true" customHeight="true" spans="1:9">
      <c r="A152" s="13">
        <v>142</v>
      </c>
      <c r="B152" s="61" t="s">
        <v>184</v>
      </c>
      <c r="C152" s="61" t="s">
        <v>16</v>
      </c>
      <c r="D152" s="61" t="s">
        <v>185</v>
      </c>
      <c r="E152" s="25" t="s">
        <v>34</v>
      </c>
      <c r="F152" s="74">
        <v>0</v>
      </c>
      <c r="G152" s="74">
        <v>20000</v>
      </c>
      <c r="H152" s="74">
        <v>5000</v>
      </c>
      <c r="I152" s="74">
        <v>25000</v>
      </c>
    </row>
    <row r="153" s="5" customFormat="true" customHeight="true" spans="1:9">
      <c r="A153" s="13">
        <v>143</v>
      </c>
      <c r="B153" s="62" t="s">
        <v>186</v>
      </c>
      <c r="C153" s="62" t="s">
        <v>12</v>
      </c>
      <c r="D153" s="25" t="s">
        <v>151</v>
      </c>
      <c r="E153" s="25" t="s">
        <v>34</v>
      </c>
      <c r="F153" s="37">
        <v>0</v>
      </c>
      <c r="G153" s="52">
        <v>20000</v>
      </c>
      <c r="H153" s="52">
        <v>5000</v>
      </c>
      <c r="I153" s="56">
        <v>25000</v>
      </c>
    </row>
    <row r="154" s="5" customFormat="true" customHeight="true" spans="1:9">
      <c r="A154" s="13">
        <v>144</v>
      </c>
      <c r="B154" s="43" t="s">
        <v>187</v>
      </c>
      <c r="C154" s="44" t="s">
        <v>12</v>
      </c>
      <c r="D154" s="25" t="s">
        <v>151</v>
      </c>
      <c r="E154" s="25" t="s">
        <v>34</v>
      </c>
      <c r="F154" s="37">
        <v>0</v>
      </c>
      <c r="G154" s="37">
        <v>20000</v>
      </c>
      <c r="H154" s="37">
        <v>5000</v>
      </c>
      <c r="I154" s="56">
        <v>25000</v>
      </c>
    </row>
    <row r="155" s="5" customFormat="true" customHeight="true" spans="1:9">
      <c r="A155" s="13">
        <v>145</v>
      </c>
      <c r="B155" s="25" t="s">
        <v>188</v>
      </c>
      <c r="C155" s="25" t="s">
        <v>12</v>
      </c>
      <c r="D155" s="25" t="s">
        <v>151</v>
      </c>
      <c r="E155" s="25" t="s">
        <v>34</v>
      </c>
      <c r="F155" s="37">
        <v>0</v>
      </c>
      <c r="G155" s="37">
        <v>20000</v>
      </c>
      <c r="H155" s="37">
        <v>5000</v>
      </c>
      <c r="I155" s="56">
        <v>25000</v>
      </c>
    </row>
    <row r="156" s="5" customFormat="true" customHeight="true" spans="1:9">
      <c r="A156" s="13">
        <v>146</v>
      </c>
      <c r="B156" s="43" t="s">
        <v>189</v>
      </c>
      <c r="C156" s="44" t="s">
        <v>12</v>
      </c>
      <c r="D156" s="25" t="s">
        <v>151</v>
      </c>
      <c r="E156" s="25" t="s">
        <v>34</v>
      </c>
      <c r="F156" s="37">
        <v>0</v>
      </c>
      <c r="G156" s="37">
        <v>20000</v>
      </c>
      <c r="H156" s="37">
        <v>5000</v>
      </c>
      <c r="I156" s="56">
        <v>25000</v>
      </c>
    </row>
    <row r="157" s="4" customFormat="true" customHeight="true" spans="1:9">
      <c r="A157" s="13">
        <v>147</v>
      </c>
      <c r="B157" s="43" t="s">
        <v>190</v>
      </c>
      <c r="C157" s="44" t="s">
        <v>12</v>
      </c>
      <c r="D157" s="25" t="s">
        <v>151</v>
      </c>
      <c r="E157" s="25" t="s">
        <v>34</v>
      </c>
      <c r="F157" s="37">
        <v>0</v>
      </c>
      <c r="G157" s="37">
        <v>20000</v>
      </c>
      <c r="H157" s="37">
        <v>5000</v>
      </c>
      <c r="I157" s="56">
        <v>25000</v>
      </c>
    </row>
    <row r="158" s="5" customFormat="true" customHeight="true" spans="1:9">
      <c r="A158" s="13">
        <v>148</v>
      </c>
      <c r="B158" s="25" t="s">
        <v>191</v>
      </c>
      <c r="C158" s="25" t="s">
        <v>12</v>
      </c>
      <c r="D158" s="25" t="s">
        <v>192</v>
      </c>
      <c r="E158" s="25" t="s">
        <v>34</v>
      </c>
      <c r="F158" s="37">
        <v>0</v>
      </c>
      <c r="G158" s="37">
        <v>20000</v>
      </c>
      <c r="H158" s="37">
        <v>5000</v>
      </c>
      <c r="I158" s="37">
        <v>25000</v>
      </c>
    </row>
    <row r="159" s="5" customFormat="true" customHeight="true" spans="1:9">
      <c r="A159" s="13">
        <v>149</v>
      </c>
      <c r="B159" s="25" t="s">
        <v>193</v>
      </c>
      <c r="C159" s="25" t="s">
        <v>12</v>
      </c>
      <c r="D159" s="25" t="s">
        <v>192</v>
      </c>
      <c r="E159" s="25" t="s">
        <v>34</v>
      </c>
      <c r="F159" s="37">
        <v>0</v>
      </c>
      <c r="G159" s="37">
        <v>20000</v>
      </c>
      <c r="H159" s="37">
        <v>5000</v>
      </c>
      <c r="I159" s="37">
        <v>25000</v>
      </c>
    </row>
    <row r="160" s="5" customFormat="true" customHeight="true" spans="1:9">
      <c r="A160" s="13">
        <v>150</v>
      </c>
      <c r="B160" s="25" t="s">
        <v>194</v>
      </c>
      <c r="C160" s="25" t="s">
        <v>16</v>
      </c>
      <c r="D160" s="25" t="s">
        <v>171</v>
      </c>
      <c r="E160" s="25" t="s">
        <v>34</v>
      </c>
      <c r="F160" s="37">
        <v>0</v>
      </c>
      <c r="G160" s="37">
        <v>20000</v>
      </c>
      <c r="H160" s="37">
        <v>5000</v>
      </c>
      <c r="I160" s="37">
        <v>25000</v>
      </c>
    </row>
    <row r="161" s="4" customFormat="true" customHeight="true" spans="1:9">
      <c r="A161" s="13">
        <v>151</v>
      </c>
      <c r="B161" s="25" t="s">
        <v>195</v>
      </c>
      <c r="C161" s="25" t="s">
        <v>16</v>
      </c>
      <c r="D161" s="21" t="s">
        <v>173</v>
      </c>
      <c r="E161" s="25" t="s">
        <v>34</v>
      </c>
      <c r="F161" s="73">
        <v>0</v>
      </c>
      <c r="G161" s="73">
        <v>20000</v>
      </c>
      <c r="H161" s="73">
        <f>G161/0.8-G161</f>
        <v>5000</v>
      </c>
      <c r="I161" s="73">
        <f>G161+H161</f>
        <v>25000</v>
      </c>
    </row>
    <row r="162" s="5" customFormat="true" customHeight="true" spans="1:9">
      <c r="A162" s="18"/>
      <c r="B162" s="41"/>
      <c r="C162" s="41"/>
      <c r="D162" s="47" t="s">
        <v>196</v>
      </c>
      <c r="E162" s="47" t="s">
        <v>197</v>
      </c>
      <c r="F162" s="39">
        <f>SUM(F119:F161)</f>
        <v>107000</v>
      </c>
      <c r="G162" s="39">
        <f>SUM(G119:G161)</f>
        <v>2503000</v>
      </c>
      <c r="H162" s="33">
        <f>SUM(H119:H161)</f>
        <v>625750</v>
      </c>
      <c r="I162" s="39">
        <f>SUM(I119:I161)</f>
        <v>3128750</v>
      </c>
    </row>
    <row r="163" s="5" customFormat="true" customHeight="true" spans="1:9">
      <c r="A163" s="13">
        <v>152</v>
      </c>
      <c r="B163" s="25" t="s">
        <v>198</v>
      </c>
      <c r="C163" s="25" t="s">
        <v>16</v>
      </c>
      <c r="D163" s="25" t="s">
        <v>199</v>
      </c>
      <c r="E163" s="25" t="s">
        <v>34</v>
      </c>
      <c r="F163" s="37">
        <v>5000</v>
      </c>
      <c r="G163" s="37">
        <v>15000</v>
      </c>
      <c r="H163" s="37">
        <v>3750</v>
      </c>
      <c r="I163" s="37">
        <f>G163+H163</f>
        <v>18750</v>
      </c>
    </row>
    <row r="164" s="5" customFormat="true" customHeight="true" spans="1:9">
      <c r="A164" s="13">
        <v>153</v>
      </c>
      <c r="B164" s="25" t="s">
        <v>200</v>
      </c>
      <c r="C164" s="25" t="s">
        <v>16</v>
      </c>
      <c r="D164" s="25" t="s">
        <v>199</v>
      </c>
      <c r="E164" s="25" t="s">
        <v>34</v>
      </c>
      <c r="F164" s="37">
        <v>0</v>
      </c>
      <c r="G164" s="37">
        <v>20000</v>
      </c>
      <c r="H164" s="37">
        <v>5000</v>
      </c>
      <c r="I164" s="37">
        <f>G164+H164</f>
        <v>25000</v>
      </c>
    </row>
    <row r="165" s="5" customFormat="true" customHeight="true" spans="1:9">
      <c r="A165" s="13">
        <v>154</v>
      </c>
      <c r="B165" s="14" t="s">
        <v>201</v>
      </c>
      <c r="C165" s="14" t="s">
        <v>16</v>
      </c>
      <c r="D165" s="25" t="s">
        <v>202</v>
      </c>
      <c r="E165" s="25" t="s">
        <v>34</v>
      </c>
      <c r="F165" s="37">
        <v>0</v>
      </c>
      <c r="G165" s="49">
        <v>20000</v>
      </c>
      <c r="H165" s="49">
        <v>5000</v>
      </c>
      <c r="I165" s="49">
        <f>+H165+G165</f>
        <v>25000</v>
      </c>
    </row>
    <row r="166" s="5" customFormat="true" customHeight="true" spans="1:9">
      <c r="A166" s="13">
        <v>155</v>
      </c>
      <c r="B166" s="25" t="s">
        <v>203</v>
      </c>
      <c r="C166" s="25" t="s">
        <v>12</v>
      </c>
      <c r="D166" s="25" t="s">
        <v>204</v>
      </c>
      <c r="E166" s="25" t="s">
        <v>34</v>
      </c>
      <c r="F166" s="37">
        <v>0</v>
      </c>
      <c r="G166" s="37">
        <v>20000</v>
      </c>
      <c r="H166" s="37">
        <v>5000</v>
      </c>
      <c r="I166" s="37">
        <v>25000</v>
      </c>
    </row>
    <row r="167" s="5" customFormat="true" customHeight="true" spans="1:9">
      <c r="A167" s="22"/>
      <c r="B167" s="47"/>
      <c r="C167" s="47"/>
      <c r="D167" s="47" t="s">
        <v>205</v>
      </c>
      <c r="E167" s="47" t="s">
        <v>104</v>
      </c>
      <c r="F167" s="48">
        <f>SUM(F163:F166)</f>
        <v>5000</v>
      </c>
      <c r="G167" s="48">
        <f>SUM(G163:G166)</f>
        <v>75000</v>
      </c>
      <c r="H167" s="48">
        <f>SUM(H163:H166)</f>
        <v>18750</v>
      </c>
      <c r="I167" s="48">
        <f>SUM(I163:I166)</f>
        <v>93750</v>
      </c>
    </row>
    <row r="168" s="5" customFormat="true" customHeight="true" spans="1:9">
      <c r="A168" s="13">
        <v>156</v>
      </c>
      <c r="B168" s="25" t="s">
        <v>206</v>
      </c>
      <c r="C168" s="25" t="s">
        <v>16</v>
      </c>
      <c r="D168" s="25" t="s">
        <v>207</v>
      </c>
      <c r="E168" s="25" t="s">
        <v>34</v>
      </c>
      <c r="F168" s="37">
        <v>0</v>
      </c>
      <c r="G168" s="37">
        <v>20000</v>
      </c>
      <c r="H168" s="37">
        <v>5000</v>
      </c>
      <c r="I168" s="37">
        <v>25000</v>
      </c>
    </row>
    <row r="169" s="5" customFormat="true" customHeight="true" spans="1:9">
      <c r="A169" s="13">
        <v>157</v>
      </c>
      <c r="B169" s="14" t="s">
        <v>208</v>
      </c>
      <c r="C169" s="14" t="s">
        <v>12</v>
      </c>
      <c r="D169" s="25" t="s">
        <v>209</v>
      </c>
      <c r="E169" s="14" t="s">
        <v>24</v>
      </c>
      <c r="F169" s="37">
        <v>0</v>
      </c>
      <c r="G169" s="37">
        <v>50000</v>
      </c>
      <c r="H169" s="37">
        <v>12500</v>
      </c>
      <c r="I169" s="37">
        <v>62500</v>
      </c>
    </row>
    <row r="170" s="5" customFormat="true" customHeight="true" spans="1:9">
      <c r="A170" s="22"/>
      <c r="B170" s="63"/>
      <c r="C170" s="63"/>
      <c r="D170" s="64" t="s">
        <v>210</v>
      </c>
      <c r="E170" s="64" t="s">
        <v>62</v>
      </c>
      <c r="F170" s="36">
        <f>SUM(F168:F169)</f>
        <v>0</v>
      </c>
      <c r="G170" s="36">
        <f>SUM(G168:G169)</f>
        <v>70000</v>
      </c>
      <c r="H170" s="36">
        <f>SUM(H168:H169)</f>
        <v>17500</v>
      </c>
      <c r="I170" s="36">
        <f>SUM(I168:I169)</f>
        <v>87500</v>
      </c>
    </row>
    <row r="171" s="5" customFormat="true" customHeight="true" spans="1:9">
      <c r="A171" s="13">
        <v>158</v>
      </c>
      <c r="B171" s="25" t="s">
        <v>211</v>
      </c>
      <c r="C171" s="25" t="s">
        <v>12</v>
      </c>
      <c r="D171" s="25" t="s">
        <v>212</v>
      </c>
      <c r="E171" s="25" t="s">
        <v>14</v>
      </c>
      <c r="F171" s="34">
        <v>0</v>
      </c>
      <c r="G171" s="45">
        <v>80000</v>
      </c>
      <c r="H171" s="45">
        <v>20000</v>
      </c>
      <c r="I171" s="45">
        <v>100000</v>
      </c>
    </row>
    <row r="172" s="5" customFormat="true" customHeight="true" spans="1:9">
      <c r="A172" s="13">
        <v>159</v>
      </c>
      <c r="B172" s="21" t="s">
        <v>213</v>
      </c>
      <c r="C172" s="21" t="s">
        <v>12</v>
      </c>
      <c r="D172" s="21" t="s">
        <v>212</v>
      </c>
      <c r="E172" s="25" t="s">
        <v>34</v>
      </c>
      <c r="F172" s="34">
        <v>0</v>
      </c>
      <c r="G172" s="45">
        <v>20000</v>
      </c>
      <c r="H172" s="45">
        <v>5000</v>
      </c>
      <c r="I172" s="45">
        <v>25000</v>
      </c>
    </row>
    <row r="173" s="5" customFormat="true" customHeight="true" spans="1:9">
      <c r="A173" s="13">
        <v>160</v>
      </c>
      <c r="B173" s="25" t="s">
        <v>214</v>
      </c>
      <c r="C173" s="25" t="s">
        <v>12</v>
      </c>
      <c r="D173" s="21" t="s">
        <v>215</v>
      </c>
      <c r="E173" s="25" t="s">
        <v>34</v>
      </c>
      <c r="F173" s="34">
        <v>0</v>
      </c>
      <c r="G173" s="34">
        <v>20000</v>
      </c>
      <c r="H173" s="34">
        <f>I173-G173</f>
        <v>5000</v>
      </c>
      <c r="I173" s="34">
        <f>G173/0.8</f>
        <v>25000</v>
      </c>
    </row>
    <row r="174" s="5" customFormat="true" customHeight="true" spans="1:9">
      <c r="A174" s="13">
        <v>161</v>
      </c>
      <c r="B174" s="25" t="s">
        <v>216</v>
      </c>
      <c r="C174" s="25" t="s">
        <v>16</v>
      </c>
      <c r="D174" s="21" t="s">
        <v>215</v>
      </c>
      <c r="E174" s="25" t="s">
        <v>14</v>
      </c>
      <c r="F174" s="34">
        <v>0</v>
      </c>
      <c r="G174" s="34">
        <v>80000</v>
      </c>
      <c r="H174" s="34">
        <v>20000</v>
      </c>
      <c r="I174" s="34">
        <f>G174/0.8</f>
        <v>100000</v>
      </c>
    </row>
    <row r="175" s="5" customFormat="true" customHeight="true" spans="1:9">
      <c r="A175" s="13">
        <v>162</v>
      </c>
      <c r="B175" s="25" t="s">
        <v>217</v>
      </c>
      <c r="C175" s="25" t="s">
        <v>12</v>
      </c>
      <c r="D175" s="21" t="s">
        <v>215</v>
      </c>
      <c r="E175" s="25" t="s">
        <v>34</v>
      </c>
      <c r="F175" s="34">
        <v>0</v>
      </c>
      <c r="G175" s="34">
        <v>20000</v>
      </c>
      <c r="H175" s="34">
        <v>5000</v>
      </c>
      <c r="I175" s="34">
        <v>25000</v>
      </c>
    </row>
    <row r="176" s="5" customFormat="true" customHeight="true" spans="1:9">
      <c r="A176" s="13">
        <v>163</v>
      </c>
      <c r="B176" s="21" t="s">
        <v>218</v>
      </c>
      <c r="C176" s="21" t="s">
        <v>16</v>
      </c>
      <c r="D176" s="21" t="s">
        <v>219</v>
      </c>
      <c r="E176" s="25" t="s">
        <v>34</v>
      </c>
      <c r="F176" s="34">
        <v>0</v>
      </c>
      <c r="G176" s="34">
        <v>20000</v>
      </c>
      <c r="H176" s="34">
        <v>5000</v>
      </c>
      <c r="I176" s="34">
        <v>25000</v>
      </c>
    </row>
    <row r="177" s="5" customFormat="true" customHeight="true" spans="1:9">
      <c r="A177" s="13">
        <v>164</v>
      </c>
      <c r="B177" s="21" t="s">
        <v>220</v>
      </c>
      <c r="C177" s="21" t="s">
        <v>16</v>
      </c>
      <c r="D177" s="21" t="s">
        <v>219</v>
      </c>
      <c r="E177" s="25" t="s">
        <v>34</v>
      </c>
      <c r="F177" s="34">
        <v>0</v>
      </c>
      <c r="G177" s="34">
        <v>20000</v>
      </c>
      <c r="H177" s="34">
        <v>5000</v>
      </c>
      <c r="I177" s="34">
        <v>25000</v>
      </c>
    </row>
    <row r="178" s="5" customFormat="true" customHeight="true" spans="1:9">
      <c r="A178" s="13">
        <v>165</v>
      </c>
      <c r="B178" s="21" t="s">
        <v>221</v>
      </c>
      <c r="C178" s="21" t="s">
        <v>16</v>
      </c>
      <c r="D178" s="21" t="s">
        <v>219</v>
      </c>
      <c r="E178" s="25" t="s">
        <v>34</v>
      </c>
      <c r="F178" s="34">
        <v>0</v>
      </c>
      <c r="G178" s="34">
        <v>20000</v>
      </c>
      <c r="H178" s="34">
        <v>5000</v>
      </c>
      <c r="I178" s="34">
        <v>25000</v>
      </c>
    </row>
    <row r="179" s="5" customFormat="true" customHeight="true" spans="1:9">
      <c r="A179" s="13">
        <v>166</v>
      </c>
      <c r="B179" s="25" t="s">
        <v>222</v>
      </c>
      <c r="C179" s="25" t="s">
        <v>12</v>
      </c>
      <c r="D179" s="25" t="s">
        <v>223</v>
      </c>
      <c r="E179" s="25" t="s">
        <v>34</v>
      </c>
      <c r="F179" s="34">
        <v>0</v>
      </c>
      <c r="G179" s="45">
        <v>20000</v>
      </c>
      <c r="H179" s="45">
        <f>G179/0.8-G179</f>
        <v>5000</v>
      </c>
      <c r="I179" s="45">
        <f>G179+H179</f>
        <v>25000</v>
      </c>
    </row>
    <row r="180" s="5" customFormat="true" customHeight="true" spans="1:9">
      <c r="A180" s="13">
        <v>167</v>
      </c>
      <c r="B180" s="21" t="s">
        <v>224</v>
      </c>
      <c r="C180" s="21" t="s">
        <v>12</v>
      </c>
      <c r="D180" s="21" t="s">
        <v>225</v>
      </c>
      <c r="E180" s="25" t="s">
        <v>34</v>
      </c>
      <c r="F180" s="34">
        <v>0</v>
      </c>
      <c r="G180" s="34">
        <v>20000</v>
      </c>
      <c r="H180" s="34">
        <v>5000</v>
      </c>
      <c r="I180" s="34">
        <v>25000</v>
      </c>
    </row>
    <row r="181" s="5" customFormat="true" customHeight="true" spans="1:9">
      <c r="A181" s="13">
        <v>168</v>
      </c>
      <c r="B181" s="21" t="s">
        <v>226</v>
      </c>
      <c r="C181" s="21" t="s">
        <v>12</v>
      </c>
      <c r="D181" s="21" t="s">
        <v>225</v>
      </c>
      <c r="E181" s="25" t="s">
        <v>34</v>
      </c>
      <c r="F181" s="34">
        <v>0</v>
      </c>
      <c r="G181" s="34">
        <v>20000</v>
      </c>
      <c r="H181" s="34">
        <v>5000</v>
      </c>
      <c r="I181" s="34">
        <v>25000</v>
      </c>
    </row>
    <row r="182" s="5" customFormat="true" customHeight="true" spans="1:9">
      <c r="A182" s="13">
        <v>169</v>
      </c>
      <c r="B182" s="21" t="s">
        <v>227</v>
      </c>
      <c r="C182" s="21" t="s">
        <v>16</v>
      </c>
      <c r="D182" s="21" t="s">
        <v>228</v>
      </c>
      <c r="E182" s="21" t="s">
        <v>14</v>
      </c>
      <c r="F182" s="34">
        <v>12000</v>
      </c>
      <c r="G182" s="34">
        <v>68000</v>
      </c>
      <c r="H182" s="34">
        <v>17000</v>
      </c>
      <c r="I182" s="34">
        <v>85000</v>
      </c>
    </row>
    <row r="183" s="5" customFormat="true" customHeight="true" spans="1:9">
      <c r="A183" s="22"/>
      <c r="B183" s="65"/>
      <c r="C183" s="65"/>
      <c r="D183" s="66" t="s">
        <v>229</v>
      </c>
      <c r="E183" s="66" t="s">
        <v>230</v>
      </c>
      <c r="F183" s="36">
        <f>SUM(F171:F182)</f>
        <v>12000</v>
      </c>
      <c r="G183" s="36">
        <f>SUM(G171:G182)</f>
        <v>408000</v>
      </c>
      <c r="H183" s="36">
        <f>SUM(H171:H182)</f>
        <v>102000</v>
      </c>
      <c r="I183" s="36">
        <f>SUM(I171:I182)</f>
        <v>510000</v>
      </c>
    </row>
    <row r="184" s="5" customFormat="true" customHeight="true" spans="1:9">
      <c r="A184" s="13">
        <v>170</v>
      </c>
      <c r="B184" s="25" t="s">
        <v>231</v>
      </c>
      <c r="C184" s="25" t="s">
        <v>16</v>
      </c>
      <c r="D184" s="67" t="s">
        <v>232</v>
      </c>
      <c r="E184" s="25" t="s">
        <v>34</v>
      </c>
      <c r="F184" s="45">
        <v>0</v>
      </c>
      <c r="G184" s="37">
        <v>20000</v>
      </c>
      <c r="H184" s="37">
        <f>G184/0.8-G184</f>
        <v>5000</v>
      </c>
      <c r="I184" s="37">
        <f>G184+H184</f>
        <v>25000</v>
      </c>
    </row>
    <row r="185" s="5" customFormat="true" customHeight="true" spans="1:9">
      <c r="A185" s="13">
        <v>171</v>
      </c>
      <c r="B185" s="25" t="s">
        <v>233</v>
      </c>
      <c r="C185" s="25" t="s">
        <v>16</v>
      </c>
      <c r="D185" s="25" t="s">
        <v>234</v>
      </c>
      <c r="E185" s="25" t="s">
        <v>34</v>
      </c>
      <c r="F185" s="45">
        <v>0</v>
      </c>
      <c r="G185" s="37">
        <v>20000</v>
      </c>
      <c r="H185" s="37">
        <f>G185*0.25</f>
        <v>5000</v>
      </c>
      <c r="I185" s="37">
        <f>G185+H185</f>
        <v>25000</v>
      </c>
    </row>
    <row r="186" s="5" customFormat="true" customHeight="true" spans="1:9">
      <c r="A186" s="22"/>
      <c r="B186" s="65"/>
      <c r="C186" s="65"/>
      <c r="D186" s="64" t="s">
        <v>235</v>
      </c>
      <c r="E186" s="66" t="s">
        <v>62</v>
      </c>
      <c r="F186" s="36">
        <f>SUM(F184:F185)</f>
        <v>0</v>
      </c>
      <c r="G186" s="36">
        <f>SUM(G184:G185)</f>
        <v>40000</v>
      </c>
      <c r="H186" s="36">
        <f>SUM(H184:H185)</f>
        <v>10000</v>
      </c>
      <c r="I186" s="36">
        <f>SUM(I184:I185)</f>
        <v>50000</v>
      </c>
    </row>
    <row r="187" s="5" customFormat="true" customHeight="true" spans="1:9">
      <c r="A187" s="13">
        <v>172</v>
      </c>
      <c r="B187" s="14" t="s">
        <v>236</v>
      </c>
      <c r="C187" s="14" t="s">
        <v>16</v>
      </c>
      <c r="D187" s="25" t="s">
        <v>237</v>
      </c>
      <c r="E187" s="14" t="s">
        <v>24</v>
      </c>
      <c r="F187" s="49">
        <v>0</v>
      </c>
      <c r="G187" s="49">
        <v>50000</v>
      </c>
      <c r="H187" s="49">
        <v>12500</v>
      </c>
      <c r="I187" s="49">
        <v>62500</v>
      </c>
    </row>
    <row r="188" s="5" customFormat="true" customHeight="true" spans="1:9">
      <c r="A188" s="13">
        <v>173</v>
      </c>
      <c r="B188" s="14" t="s">
        <v>238</v>
      </c>
      <c r="C188" s="14" t="s">
        <v>16</v>
      </c>
      <c r="D188" s="25" t="s">
        <v>237</v>
      </c>
      <c r="E188" s="14" t="s">
        <v>34</v>
      </c>
      <c r="F188" s="49">
        <v>6000</v>
      </c>
      <c r="G188" s="49">
        <v>14000</v>
      </c>
      <c r="H188" s="49">
        <v>3500</v>
      </c>
      <c r="I188" s="49">
        <v>17500</v>
      </c>
    </row>
    <row r="189" s="5" customFormat="true" customHeight="true" spans="1:9">
      <c r="A189" s="13">
        <v>174</v>
      </c>
      <c r="B189" s="68" t="s">
        <v>239</v>
      </c>
      <c r="C189" s="68" t="s">
        <v>16</v>
      </c>
      <c r="D189" s="68" t="s">
        <v>240</v>
      </c>
      <c r="E189" s="68" t="s">
        <v>24</v>
      </c>
      <c r="F189" s="75">
        <v>0</v>
      </c>
      <c r="G189" s="75">
        <v>50000</v>
      </c>
      <c r="H189" s="75">
        <v>12500</v>
      </c>
      <c r="I189" s="75">
        <v>62500</v>
      </c>
    </row>
    <row r="190" s="5" customFormat="true" customHeight="true" spans="1:9">
      <c r="A190" s="13">
        <v>175</v>
      </c>
      <c r="B190" s="69" t="s">
        <v>241</v>
      </c>
      <c r="C190" s="69" t="s">
        <v>16</v>
      </c>
      <c r="D190" s="69" t="s">
        <v>240</v>
      </c>
      <c r="E190" s="69" t="s">
        <v>34</v>
      </c>
      <c r="F190" s="76">
        <v>0</v>
      </c>
      <c r="G190" s="76">
        <v>20000</v>
      </c>
      <c r="H190" s="76">
        <v>5000</v>
      </c>
      <c r="I190" s="76">
        <v>25000</v>
      </c>
    </row>
    <row r="191" s="5" customFormat="true" customHeight="true" spans="1:9">
      <c r="A191" s="13">
        <v>176</v>
      </c>
      <c r="B191" s="68" t="s">
        <v>242</v>
      </c>
      <c r="C191" s="68" t="s">
        <v>12</v>
      </c>
      <c r="D191" s="68" t="s">
        <v>243</v>
      </c>
      <c r="E191" s="68" t="s">
        <v>34</v>
      </c>
      <c r="F191" s="75">
        <v>0</v>
      </c>
      <c r="G191" s="75">
        <v>20000</v>
      </c>
      <c r="H191" s="49">
        <v>5000</v>
      </c>
      <c r="I191" s="49">
        <v>25000</v>
      </c>
    </row>
    <row r="192" s="5" customFormat="true" customHeight="true" spans="1:9">
      <c r="A192" s="13">
        <v>177</v>
      </c>
      <c r="B192" s="14" t="s">
        <v>244</v>
      </c>
      <c r="C192" s="14" t="s">
        <v>16</v>
      </c>
      <c r="D192" s="25" t="s">
        <v>245</v>
      </c>
      <c r="E192" s="14" t="s">
        <v>34</v>
      </c>
      <c r="F192" s="49">
        <v>0</v>
      </c>
      <c r="G192" s="49">
        <v>20000</v>
      </c>
      <c r="H192" s="49">
        <v>5000</v>
      </c>
      <c r="I192" s="49">
        <v>25000</v>
      </c>
    </row>
    <row r="193" s="5" customFormat="true" customHeight="true" spans="1:9">
      <c r="A193" s="13">
        <v>178</v>
      </c>
      <c r="B193" s="14" t="s">
        <v>246</v>
      </c>
      <c r="C193" s="14" t="s">
        <v>16</v>
      </c>
      <c r="D193" s="25" t="s">
        <v>245</v>
      </c>
      <c r="E193" s="14" t="s">
        <v>34</v>
      </c>
      <c r="F193" s="49">
        <v>0</v>
      </c>
      <c r="G193" s="49">
        <v>20000</v>
      </c>
      <c r="H193" s="49">
        <v>5000</v>
      </c>
      <c r="I193" s="49">
        <f>G193+H193</f>
        <v>25000</v>
      </c>
    </row>
    <row r="194" s="7" customFormat="true" customHeight="true" spans="1:9">
      <c r="A194" s="13">
        <v>179</v>
      </c>
      <c r="B194" s="16" t="s">
        <v>247</v>
      </c>
      <c r="C194" s="16" t="s">
        <v>16</v>
      </c>
      <c r="D194" s="21" t="s">
        <v>248</v>
      </c>
      <c r="E194" s="14" t="s">
        <v>34</v>
      </c>
      <c r="F194" s="34">
        <v>0</v>
      </c>
      <c r="G194" s="53">
        <v>20000</v>
      </c>
      <c r="H194" s="53">
        <v>5000</v>
      </c>
      <c r="I194" s="53">
        <v>25000</v>
      </c>
    </row>
    <row r="195" s="5" customFormat="true" customHeight="true" spans="1:9">
      <c r="A195" s="22"/>
      <c r="B195" s="66"/>
      <c r="C195" s="66"/>
      <c r="D195" s="66" t="s">
        <v>249</v>
      </c>
      <c r="E195" s="66" t="s">
        <v>250</v>
      </c>
      <c r="F195" s="36">
        <f>SUM(F187:F193)</f>
        <v>6000</v>
      </c>
      <c r="G195" s="36">
        <f>SUM(G187:G194)</f>
        <v>214000</v>
      </c>
      <c r="H195" s="36">
        <f>SUM(H187:H194)</f>
        <v>53500</v>
      </c>
      <c r="I195" s="36">
        <f>SUM(I187:I194)</f>
        <v>267500</v>
      </c>
    </row>
    <row r="196" s="5" customFormat="true" customHeight="true" spans="1:9">
      <c r="A196" s="13">
        <v>180</v>
      </c>
      <c r="B196" s="14" t="s">
        <v>251</v>
      </c>
      <c r="C196" s="14" t="s">
        <v>16</v>
      </c>
      <c r="D196" s="25" t="s">
        <v>252</v>
      </c>
      <c r="E196" s="14" t="s">
        <v>34</v>
      </c>
      <c r="F196" s="31">
        <v>0</v>
      </c>
      <c r="G196" s="31">
        <v>20000</v>
      </c>
      <c r="H196" s="31">
        <v>5000</v>
      </c>
      <c r="I196" s="31">
        <v>25000</v>
      </c>
    </row>
    <row r="197" s="5" customFormat="true" customHeight="true" spans="1:9">
      <c r="A197" s="13">
        <v>181</v>
      </c>
      <c r="B197" s="14" t="s">
        <v>253</v>
      </c>
      <c r="C197" s="14" t="s">
        <v>16</v>
      </c>
      <c r="D197" s="25" t="s">
        <v>254</v>
      </c>
      <c r="E197" s="14" t="s">
        <v>34</v>
      </c>
      <c r="F197" s="31">
        <v>0</v>
      </c>
      <c r="G197" s="31">
        <v>20000</v>
      </c>
      <c r="H197" s="31">
        <v>5000</v>
      </c>
      <c r="I197" s="31">
        <v>25000</v>
      </c>
    </row>
    <row r="198" s="5" customFormat="true" customHeight="true" spans="1:9">
      <c r="A198" s="13">
        <v>182</v>
      </c>
      <c r="B198" s="14" t="s">
        <v>255</v>
      </c>
      <c r="C198" s="14" t="s">
        <v>12</v>
      </c>
      <c r="D198" s="25" t="s">
        <v>256</v>
      </c>
      <c r="E198" s="14" t="s">
        <v>34</v>
      </c>
      <c r="F198" s="31">
        <v>0</v>
      </c>
      <c r="G198" s="31">
        <v>20000</v>
      </c>
      <c r="H198" s="31">
        <v>5000</v>
      </c>
      <c r="I198" s="31">
        <v>25000</v>
      </c>
    </row>
    <row r="199" s="5" customFormat="true" customHeight="true" spans="1:9">
      <c r="A199" s="13">
        <v>183</v>
      </c>
      <c r="B199" s="14" t="s">
        <v>257</v>
      </c>
      <c r="C199" s="14" t="s">
        <v>16</v>
      </c>
      <c r="D199" s="25" t="s">
        <v>258</v>
      </c>
      <c r="E199" s="14" t="s">
        <v>34</v>
      </c>
      <c r="F199" s="31">
        <v>6000</v>
      </c>
      <c r="G199" s="31">
        <v>14000</v>
      </c>
      <c r="H199" s="31">
        <v>3500</v>
      </c>
      <c r="I199" s="31">
        <v>17500</v>
      </c>
    </row>
    <row r="200" s="5" customFormat="true" customHeight="true" spans="1:9">
      <c r="A200" s="13">
        <v>184</v>
      </c>
      <c r="B200" s="14" t="s">
        <v>259</v>
      </c>
      <c r="C200" s="14" t="s">
        <v>12</v>
      </c>
      <c r="D200" s="25" t="s">
        <v>260</v>
      </c>
      <c r="E200" s="14" t="s">
        <v>34</v>
      </c>
      <c r="F200" s="31">
        <v>0</v>
      </c>
      <c r="G200" s="31">
        <v>20000</v>
      </c>
      <c r="H200" s="31">
        <v>5000</v>
      </c>
      <c r="I200" s="31">
        <v>25000</v>
      </c>
    </row>
    <row r="201" s="5" customFormat="true" customHeight="true" spans="1:9">
      <c r="A201" s="22"/>
      <c r="B201" s="40"/>
      <c r="C201" s="40"/>
      <c r="D201" s="24" t="s">
        <v>261</v>
      </c>
      <c r="E201" s="24" t="s">
        <v>262</v>
      </c>
      <c r="F201" s="39">
        <f>SUM(F196:F200)</f>
        <v>6000</v>
      </c>
      <c r="G201" s="39">
        <f>SUM(G196:G200)</f>
        <v>94000</v>
      </c>
      <c r="H201" s="39">
        <f>SUM(H196:H200)</f>
        <v>23500</v>
      </c>
      <c r="I201" s="39">
        <f>SUM(I196:I200)</f>
        <v>117500</v>
      </c>
    </row>
    <row r="202" s="5" customFormat="true" customHeight="true" spans="1:9">
      <c r="A202" s="13">
        <v>185</v>
      </c>
      <c r="B202" s="25" t="s">
        <v>263</v>
      </c>
      <c r="C202" s="25" t="s">
        <v>12</v>
      </c>
      <c r="D202" s="25" t="s">
        <v>264</v>
      </c>
      <c r="E202" s="25" t="s">
        <v>14</v>
      </c>
      <c r="F202" s="45">
        <v>0</v>
      </c>
      <c r="G202" s="45">
        <v>80000</v>
      </c>
      <c r="H202" s="37">
        <v>20000</v>
      </c>
      <c r="I202" s="37">
        <v>100000</v>
      </c>
    </row>
    <row r="203" s="5" customFormat="true" customHeight="true" spans="1:9">
      <c r="A203" s="22"/>
      <c r="B203" s="40"/>
      <c r="C203" s="40"/>
      <c r="D203" s="24" t="s">
        <v>265</v>
      </c>
      <c r="E203" s="24" t="s">
        <v>266</v>
      </c>
      <c r="F203" s="77">
        <f>SUM(F202:F202)</f>
        <v>0</v>
      </c>
      <c r="G203" s="77">
        <f>SUM(G202:G202)</f>
        <v>80000</v>
      </c>
      <c r="H203" s="48">
        <f>SUM(H202:H202)</f>
        <v>20000</v>
      </c>
      <c r="I203" s="48">
        <f>SUM(I202:I202)</f>
        <v>100000</v>
      </c>
    </row>
    <row r="204" s="5" customFormat="true" customHeight="true" spans="1:9">
      <c r="A204" s="13">
        <v>186</v>
      </c>
      <c r="B204" s="25" t="s">
        <v>267</v>
      </c>
      <c r="C204" s="25" t="s">
        <v>12</v>
      </c>
      <c r="D204" s="25" t="s">
        <v>268</v>
      </c>
      <c r="E204" s="25" t="s">
        <v>34</v>
      </c>
      <c r="F204" s="37">
        <v>6000</v>
      </c>
      <c r="G204" s="37">
        <v>14000</v>
      </c>
      <c r="H204" s="37">
        <v>3500</v>
      </c>
      <c r="I204" s="37">
        <v>17500</v>
      </c>
    </row>
    <row r="205" s="5" customFormat="true" customHeight="true" spans="1:9">
      <c r="A205" s="13">
        <v>187</v>
      </c>
      <c r="B205" s="25" t="s">
        <v>269</v>
      </c>
      <c r="C205" s="25" t="s">
        <v>16</v>
      </c>
      <c r="D205" s="25" t="s">
        <v>270</v>
      </c>
      <c r="E205" s="25" t="s">
        <v>34</v>
      </c>
      <c r="F205" s="37">
        <v>0</v>
      </c>
      <c r="G205" s="37">
        <v>20000</v>
      </c>
      <c r="H205" s="37">
        <v>5000</v>
      </c>
      <c r="I205" s="37">
        <v>25000</v>
      </c>
    </row>
    <row r="206" s="5" customFormat="true" customHeight="true" spans="1:9">
      <c r="A206" s="13">
        <v>188</v>
      </c>
      <c r="B206" s="21" t="s">
        <v>271</v>
      </c>
      <c r="C206" s="21" t="s">
        <v>12</v>
      </c>
      <c r="D206" s="21" t="s">
        <v>272</v>
      </c>
      <c r="E206" s="21" t="s">
        <v>34</v>
      </c>
      <c r="F206" s="34">
        <v>0</v>
      </c>
      <c r="G206" s="34">
        <v>20000</v>
      </c>
      <c r="H206" s="34">
        <v>5000</v>
      </c>
      <c r="I206" s="34">
        <v>25000</v>
      </c>
    </row>
    <row r="207" s="5" customFormat="true" customHeight="true" spans="1:9">
      <c r="A207" s="13">
        <v>189</v>
      </c>
      <c r="B207" s="25" t="s">
        <v>273</v>
      </c>
      <c r="C207" s="25" t="s">
        <v>12</v>
      </c>
      <c r="D207" s="25" t="s">
        <v>272</v>
      </c>
      <c r="E207" s="25" t="s">
        <v>34</v>
      </c>
      <c r="F207" s="37">
        <v>0</v>
      </c>
      <c r="G207" s="37">
        <v>20000</v>
      </c>
      <c r="H207" s="37">
        <v>5000</v>
      </c>
      <c r="I207" s="37">
        <v>25000</v>
      </c>
    </row>
    <row r="208" s="5" customFormat="true" customHeight="true" spans="1:9">
      <c r="A208" s="13">
        <v>190</v>
      </c>
      <c r="B208" s="25" t="s">
        <v>274</v>
      </c>
      <c r="C208" s="25" t="s">
        <v>16</v>
      </c>
      <c r="D208" s="25" t="s">
        <v>275</v>
      </c>
      <c r="E208" s="25" t="s">
        <v>34</v>
      </c>
      <c r="F208" s="37">
        <v>0</v>
      </c>
      <c r="G208" s="37">
        <v>20000</v>
      </c>
      <c r="H208" s="37">
        <f t="shared" ref="H208:H210" si="8">G208/0.8-G208</f>
        <v>5000</v>
      </c>
      <c r="I208" s="37">
        <v>25000</v>
      </c>
    </row>
    <row r="209" s="5" customFormat="true" customHeight="true" spans="1:9">
      <c r="A209" s="13">
        <v>191</v>
      </c>
      <c r="B209" s="21" t="s">
        <v>276</v>
      </c>
      <c r="C209" s="21" t="s">
        <v>16</v>
      </c>
      <c r="D209" s="21" t="s">
        <v>277</v>
      </c>
      <c r="E209" s="21" t="s">
        <v>34</v>
      </c>
      <c r="F209" s="78">
        <v>0</v>
      </c>
      <c r="G209" s="79">
        <v>14444.44</v>
      </c>
      <c r="H209" s="79">
        <v>3611.11</v>
      </c>
      <c r="I209" s="79">
        <v>18055.55</v>
      </c>
    </row>
    <row r="210" s="5" customFormat="true" customHeight="true" spans="1:9">
      <c r="A210" s="13">
        <v>192</v>
      </c>
      <c r="B210" s="25" t="s">
        <v>278</v>
      </c>
      <c r="C210" s="25" t="s">
        <v>16</v>
      </c>
      <c r="D210" s="25" t="s">
        <v>277</v>
      </c>
      <c r="E210" s="25" t="s">
        <v>34</v>
      </c>
      <c r="F210" s="37">
        <v>0</v>
      </c>
      <c r="G210" s="37">
        <v>20000</v>
      </c>
      <c r="H210" s="37">
        <f t="shared" si="8"/>
        <v>5000</v>
      </c>
      <c r="I210" s="37">
        <f>SUM(G210:H210)</f>
        <v>25000</v>
      </c>
    </row>
    <row r="211" s="5" customFormat="true" customHeight="true" spans="1:9">
      <c r="A211" s="22"/>
      <c r="B211" s="65"/>
      <c r="C211" s="65"/>
      <c r="D211" s="66" t="s">
        <v>279</v>
      </c>
      <c r="E211" s="66" t="s">
        <v>280</v>
      </c>
      <c r="F211" s="36">
        <f>SUM(F204:F210)</f>
        <v>6000</v>
      </c>
      <c r="G211" s="36">
        <f>SUM(G204:G210)</f>
        <v>128444.44</v>
      </c>
      <c r="H211" s="36">
        <f>SUM(H204:H210)</f>
        <v>32111.11</v>
      </c>
      <c r="I211" s="36">
        <f>SUM(I204:I210)</f>
        <v>160555.55</v>
      </c>
    </row>
    <row r="212" s="5" customFormat="true" customHeight="true" spans="1:9">
      <c r="A212" s="13">
        <v>193</v>
      </c>
      <c r="B212" s="21" t="s">
        <v>281</v>
      </c>
      <c r="C212" s="21" t="s">
        <v>12</v>
      </c>
      <c r="D212" s="21" t="s">
        <v>282</v>
      </c>
      <c r="E212" s="21" t="s">
        <v>112</v>
      </c>
      <c r="F212" s="46">
        <v>0</v>
      </c>
      <c r="G212" s="46">
        <v>500000</v>
      </c>
      <c r="H212" s="46">
        <f t="shared" ref="H212:H238" si="9">G212*0.25</f>
        <v>125000</v>
      </c>
      <c r="I212" s="46">
        <f t="shared" ref="I212:I237" si="10">G212+H212</f>
        <v>625000</v>
      </c>
    </row>
    <row r="213" s="5" customFormat="true" customHeight="true" spans="1:9">
      <c r="A213" s="13">
        <v>194</v>
      </c>
      <c r="B213" s="21" t="s">
        <v>283</v>
      </c>
      <c r="C213" s="21" t="s">
        <v>12</v>
      </c>
      <c r="D213" s="21" t="s">
        <v>282</v>
      </c>
      <c r="E213" s="21" t="s">
        <v>112</v>
      </c>
      <c r="F213" s="46">
        <v>0</v>
      </c>
      <c r="G213" s="46">
        <v>500000</v>
      </c>
      <c r="H213" s="46">
        <f t="shared" si="9"/>
        <v>125000</v>
      </c>
      <c r="I213" s="46">
        <f t="shared" si="10"/>
        <v>625000</v>
      </c>
    </row>
    <row r="214" s="5" customFormat="true" customHeight="true" spans="1:9">
      <c r="A214" s="13">
        <v>195</v>
      </c>
      <c r="B214" s="21" t="s">
        <v>284</v>
      </c>
      <c r="C214" s="21" t="s">
        <v>16</v>
      </c>
      <c r="D214" s="21" t="s">
        <v>282</v>
      </c>
      <c r="E214" s="21" t="s">
        <v>112</v>
      </c>
      <c r="F214" s="46">
        <v>0</v>
      </c>
      <c r="G214" s="46">
        <v>500000</v>
      </c>
      <c r="H214" s="46">
        <f t="shared" si="9"/>
        <v>125000</v>
      </c>
      <c r="I214" s="46">
        <f t="shared" si="10"/>
        <v>625000</v>
      </c>
    </row>
    <row r="215" s="5" customFormat="true" customHeight="true" spans="1:9">
      <c r="A215" s="13">
        <v>196</v>
      </c>
      <c r="B215" s="21" t="s">
        <v>285</v>
      </c>
      <c r="C215" s="21" t="s">
        <v>12</v>
      </c>
      <c r="D215" s="21" t="s">
        <v>282</v>
      </c>
      <c r="E215" s="21" t="s">
        <v>14</v>
      </c>
      <c r="F215" s="46">
        <v>0</v>
      </c>
      <c r="G215" s="46">
        <v>80000</v>
      </c>
      <c r="H215" s="46">
        <f t="shared" si="9"/>
        <v>20000</v>
      </c>
      <c r="I215" s="46">
        <f t="shared" si="10"/>
        <v>100000</v>
      </c>
    </row>
    <row r="216" s="5" customFormat="true" customHeight="true" spans="1:9">
      <c r="A216" s="13">
        <v>197</v>
      </c>
      <c r="B216" s="21" t="s">
        <v>286</v>
      </c>
      <c r="C216" s="21" t="s">
        <v>12</v>
      </c>
      <c r="D216" s="21" t="s">
        <v>282</v>
      </c>
      <c r="E216" s="21" t="s">
        <v>14</v>
      </c>
      <c r="F216" s="46">
        <v>0</v>
      </c>
      <c r="G216" s="46">
        <v>80000</v>
      </c>
      <c r="H216" s="46">
        <f t="shared" si="9"/>
        <v>20000</v>
      </c>
      <c r="I216" s="46">
        <f t="shared" si="10"/>
        <v>100000</v>
      </c>
    </row>
    <row r="217" s="5" customFormat="true" customHeight="true" spans="1:9">
      <c r="A217" s="13">
        <v>198</v>
      </c>
      <c r="B217" s="21" t="s">
        <v>287</v>
      </c>
      <c r="C217" s="21" t="s">
        <v>16</v>
      </c>
      <c r="D217" s="21" t="s">
        <v>282</v>
      </c>
      <c r="E217" s="21" t="s">
        <v>14</v>
      </c>
      <c r="F217" s="46">
        <v>20000</v>
      </c>
      <c r="G217" s="46">
        <v>60000</v>
      </c>
      <c r="H217" s="46">
        <f t="shared" si="9"/>
        <v>15000</v>
      </c>
      <c r="I217" s="46">
        <f t="shared" si="10"/>
        <v>75000</v>
      </c>
    </row>
    <row r="218" s="5" customFormat="true" customHeight="true" spans="1:9">
      <c r="A218" s="13">
        <v>199</v>
      </c>
      <c r="B218" s="21" t="s">
        <v>288</v>
      </c>
      <c r="C218" s="21" t="s">
        <v>16</v>
      </c>
      <c r="D218" s="21" t="s">
        <v>282</v>
      </c>
      <c r="E218" s="21" t="s">
        <v>14</v>
      </c>
      <c r="F218" s="46">
        <v>0</v>
      </c>
      <c r="G218" s="46">
        <v>80000</v>
      </c>
      <c r="H218" s="46">
        <f t="shared" si="9"/>
        <v>20000</v>
      </c>
      <c r="I218" s="46">
        <f t="shared" si="10"/>
        <v>100000</v>
      </c>
    </row>
    <row r="219" s="5" customFormat="true" customHeight="true" spans="1:9">
      <c r="A219" s="13">
        <v>200</v>
      </c>
      <c r="B219" s="21" t="s">
        <v>289</v>
      </c>
      <c r="C219" s="21" t="s">
        <v>16</v>
      </c>
      <c r="D219" s="21" t="s">
        <v>282</v>
      </c>
      <c r="E219" s="21" t="s">
        <v>14</v>
      </c>
      <c r="F219" s="46">
        <v>0</v>
      </c>
      <c r="G219" s="46">
        <v>80000</v>
      </c>
      <c r="H219" s="46">
        <f t="shared" si="9"/>
        <v>20000</v>
      </c>
      <c r="I219" s="46">
        <f t="shared" si="10"/>
        <v>100000</v>
      </c>
    </row>
    <row r="220" s="5" customFormat="true" customHeight="true" spans="1:9">
      <c r="A220" s="13">
        <v>201</v>
      </c>
      <c r="B220" s="21" t="s">
        <v>290</v>
      </c>
      <c r="C220" s="21" t="s">
        <v>12</v>
      </c>
      <c r="D220" s="21" t="s">
        <v>282</v>
      </c>
      <c r="E220" s="21" t="s">
        <v>14</v>
      </c>
      <c r="F220" s="46">
        <v>0</v>
      </c>
      <c r="G220" s="46">
        <v>80000</v>
      </c>
      <c r="H220" s="46">
        <f t="shared" si="9"/>
        <v>20000</v>
      </c>
      <c r="I220" s="46">
        <f t="shared" si="10"/>
        <v>100000</v>
      </c>
    </row>
    <row r="221" s="5" customFormat="true" customHeight="true" spans="1:9">
      <c r="A221" s="13">
        <v>202</v>
      </c>
      <c r="B221" s="21" t="s">
        <v>291</v>
      </c>
      <c r="C221" s="21" t="s">
        <v>16</v>
      </c>
      <c r="D221" s="21" t="s">
        <v>282</v>
      </c>
      <c r="E221" s="21" t="s">
        <v>14</v>
      </c>
      <c r="F221" s="46">
        <v>0</v>
      </c>
      <c r="G221" s="46">
        <v>80000</v>
      </c>
      <c r="H221" s="46">
        <f t="shared" si="9"/>
        <v>20000</v>
      </c>
      <c r="I221" s="46">
        <f t="shared" si="10"/>
        <v>100000</v>
      </c>
    </row>
    <row r="222" s="5" customFormat="true" customHeight="true" spans="1:9">
      <c r="A222" s="13">
        <v>203</v>
      </c>
      <c r="B222" s="21" t="s">
        <v>292</v>
      </c>
      <c r="C222" s="21" t="s">
        <v>12</v>
      </c>
      <c r="D222" s="21" t="s">
        <v>282</v>
      </c>
      <c r="E222" s="21" t="s">
        <v>14</v>
      </c>
      <c r="F222" s="46">
        <v>0</v>
      </c>
      <c r="G222" s="46">
        <v>80000</v>
      </c>
      <c r="H222" s="46">
        <f t="shared" si="9"/>
        <v>20000</v>
      </c>
      <c r="I222" s="46">
        <f t="shared" si="10"/>
        <v>100000</v>
      </c>
    </row>
    <row r="223" s="5" customFormat="true" customHeight="true" spans="1:9">
      <c r="A223" s="13">
        <v>204</v>
      </c>
      <c r="B223" s="21" t="s">
        <v>293</v>
      </c>
      <c r="C223" s="21" t="s">
        <v>12</v>
      </c>
      <c r="D223" s="21" t="s">
        <v>282</v>
      </c>
      <c r="E223" s="21" t="s">
        <v>14</v>
      </c>
      <c r="F223" s="46">
        <v>0</v>
      </c>
      <c r="G223" s="46">
        <v>80000</v>
      </c>
      <c r="H223" s="46">
        <f t="shared" si="9"/>
        <v>20000</v>
      </c>
      <c r="I223" s="46">
        <f t="shared" si="10"/>
        <v>100000</v>
      </c>
    </row>
    <row r="224" s="5" customFormat="true" customHeight="true" spans="1:9">
      <c r="A224" s="13">
        <v>205</v>
      </c>
      <c r="B224" s="21" t="s">
        <v>294</v>
      </c>
      <c r="C224" s="21" t="s">
        <v>16</v>
      </c>
      <c r="D224" s="21" t="s">
        <v>282</v>
      </c>
      <c r="E224" s="21" t="s">
        <v>14</v>
      </c>
      <c r="F224" s="46">
        <v>0</v>
      </c>
      <c r="G224" s="46">
        <v>80000</v>
      </c>
      <c r="H224" s="46">
        <f t="shared" si="9"/>
        <v>20000</v>
      </c>
      <c r="I224" s="46">
        <f t="shared" si="10"/>
        <v>100000</v>
      </c>
    </row>
    <row r="225" s="5" customFormat="true" customHeight="true" spans="1:9">
      <c r="A225" s="13">
        <v>206</v>
      </c>
      <c r="B225" s="21" t="s">
        <v>295</v>
      </c>
      <c r="C225" s="21" t="s">
        <v>12</v>
      </c>
      <c r="D225" s="21" t="s">
        <v>282</v>
      </c>
      <c r="E225" s="21" t="s">
        <v>14</v>
      </c>
      <c r="F225" s="80">
        <v>13000</v>
      </c>
      <c r="G225" s="46">
        <v>67000</v>
      </c>
      <c r="H225" s="46">
        <f t="shared" si="9"/>
        <v>16750</v>
      </c>
      <c r="I225" s="46">
        <f t="shared" si="10"/>
        <v>83750</v>
      </c>
    </row>
    <row r="226" s="5" customFormat="true" customHeight="true" spans="1:9">
      <c r="A226" s="13">
        <v>207</v>
      </c>
      <c r="B226" s="21" t="s">
        <v>296</v>
      </c>
      <c r="C226" s="21" t="s">
        <v>12</v>
      </c>
      <c r="D226" s="21" t="s">
        <v>282</v>
      </c>
      <c r="E226" s="21" t="s">
        <v>14</v>
      </c>
      <c r="F226" s="46">
        <v>0</v>
      </c>
      <c r="G226" s="46">
        <v>80000</v>
      </c>
      <c r="H226" s="46">
        <f t="shared" si="9"/>
        <v>20000</v>
      </c>
      <c r="I226" s="46">
        <f t="shared" si="10"/>
        <v>100000</v>
      </c>
    </row>
    <row r="227" s="5" customFormat="true" customHeight="true" spans="1:9">
      <c r="A227" s="13">
        <v>208</v>
      </c>
      <c r="B227" s="21" t="s">
        <v>297</v>
      </c>
      <c r="C227" s="21" t="s">
        <v>16</v>
      </c>
      <c r="D227" s="21" t="s">
        <v>282</v>
      </c>
      <c r="E227" s="21" t="s">
        <v>14</v>
      </c>
      <c r="F227" s="46">
        <v>0</v>
      </c>
      <c r="G227" s="46">
        <v>80000</v>
      </c>
      <c r="H227" s="46">
        <f t="shared" si="9"/>
        <v>20000</v>
      </c>
      <c r="I227" s="46">
        <f t="shared" si="10"/>
        <v>100000</v>
      </c>
    </row>
    <row r="228" s="5" customFormat="true" customHeight="true" spans="1:9">
      <c r="A228" s="13">
        <v>209</v>
      </c>
      <c r="B228" s="21" t="s">
        <v>298</v>
      </c>
      <c r="C228" s="21" t="s">
        <v>12</v>
      </c>
      <c r="D228" s="21" t="s">
        <v>282</v>
      </c>
      <c r="E228" s="21" t="s">
        <v>14</v>
      </c>
      <c r="F228" s="46">
        <v>20000</v>
      </c>
      <c r="G228" s="46">
        <v>60000</v>
      </c>
      <c r="H228" s="46">
        <f t="shared" si="9"/>
        <v>15000</v>
      </c>
      <c r="I228" s="46">
        <f t="shared" si="10"/>
        <v>75000</v>
      </c>
    </row>
    <row r="229" s="5" customFormat="true" customHeight="true" spans="1:9">
      <c r="A229" s="13">
        <v>210</v>
      </c>
      <c r="B229" s="21" t="s">
        <v>299</v>
      </c>
      <c r="C229" s="21" t="s">
        <v>16</v>
      </c>
      <c r="D229" s="21" t="s">
        <v>282</v>
      </c>
      <c r="E229" s="21" t="s">
        <v>14</v>
      </c>
      <c r="F229" s="46">
        <v>0</v>
      </c>
      <c r="G229" s="46">
        <v>80000</v>
      </c>
      <c r="H229" s="46">
        <f t="shared" si="9"/>
        <v>20000</v>
      </c>
      <c r="I229" s="46">
        <f t="shared" si="10"/>
        <v>100000</v>
      </c>
    </row>
    <row r="230" s="5" customFormat="true" customHeight="true" spans="1:9">
      <c r="A230" s="13">
        <v>211</v>
      </c>
      <c r="B230" s="21" t="s">
        <v>300</v>
      </c>
      <c r="C230" s="21" t="s">
        <v>16</v>
      </c>
      <c r="D230" s="21" t="s">
        <v>282</v>
      </c>
      <c r="E230" s="21" t="s">
        <v>14</v>
      </c>
      <c r="F230" s="46">
        <v>0</v>
      </c>
      <c r="G230" s="46">
        <v>80000</v>
      </c>
      <c r="H230" s="46">
        <f t="shared" si="9"/>
        <v>20000</v>
      </c>
      <c r="I230" s="46">
        <f t="shared" si="10"/>
        <v>100000</v>
      </c>
    </row>
    <row r="231" s="5" customFormat="true" customHeight="true" spans="1:9">
      <c r="A231" s="13">
        <v>212</v>
      </c>
      <c r="B231" s="21" t="s">
        <v>301</v>
      </c>
      <c r="C231" s="21" t="s">
        <v>12</v>
      </c>
      <c r="D231" s="21" t="s">
        <v>282</v>
      </c>
      <c r="E231" s="21" t="s">
        <v>14</v>
      </c>
      <c r="F231" s="46">
        <v>0</v>
      </c>
      <c r="G231" s="46">
        <v>80000</v>
      </c>
      <c r="H231" s="46">
        <f t="shared" si="9"/>
        <v>20000</v>
      </c>
      <c r="I231" s="46">
        <f t="shared" si="10"/>
        <v>100000</v>
      </c>
    </row>
    <row r="232" s="5" customFormat="true" customHeight="true" spans="1:9">
      <c r="A232" s="13">
        <v>213</v>
      </c>
      <c r="B232" s="21" t="s">
        <v>302</v>
      </c>
      <c r="C232" s="21" t="s">
        <v>12</v>
      </c>
      <c r="D232" s="21" t="s">
        <v>282</v>
      </c>
      <c r="E232" s="21" t="s">
        <v>14</v>
      </c>
      <c r="F232" s="46">
        <v>0</v>
      </c>
      <c r="G232" s="46">
        <v>80000</v>
      </c>
      <c r="H232" s="46">
        <f t="shared" si="9"/>
        <v>20000</v>
      </c>
      <c r="I232" s="46">
        <f t="shared" si="10"/>
        <v>100000</v>
      </c>
    </row>
    <row r="233" s="5" customFormat="true" customHeight="true" spans="1:9">
      <c r="A233" s="13">
        <v>214</v>
      </c>
      <c r="B233" s="21" t="s">
        <v>303</v>
      </c>
      <c r="C233" s="21" t="s">
        <v>12</v>
      </c>
      <c r="D233" s="21" t="s">
        <v>282</v>
      </c>
      <c r="E233" s="21" t="s">
        <v>14</v>
      </c>
      <c r="F233" s="46">
        <v>0</v>
      </c>
      <c r="G233" s="46">
        <v>80000</v>
      </c>
      <c r="H233" s="46">
        <f t="shared" si="9"/>
        <v>20000</v>
      </c>
      <c r="I233" s="46">
        <f t="shared" si="10"/>
        <v>100000</v>
      </c>
    </row>
    <row r="234" s="5" customFormat="true" customHeight="true" spans="1:9">
      <c r="A234" s="13">
        <v>215</v>
      </c>
      <c r="B234" s="21" t="s">
        <v>304</v>
      </c>
      <c r="C234" s="21" t="s">
        <v>12</v>
      </c>
      <c r="D234" s="21" t="s">
        <v>282</v>
      </c>
      <c r="E234" s="21" t="s">
        <v>34</v>
      </c>
      <c r="F234" s="46">
        <v>0</v>
      </c>
      <c r="G234" s="46">
        <v>20000</v>
      </c>
      <c r="H234" s="46">
        <f t="shared" si="9"/>
        <v>5000</v>
      </c>
      <c r="I234" s="46">
        <f t="shared" si="10"/>
        <v>25000</v>
      </c>
    </row>
    <row r="235" s="5" customFormat="true" customHeight="true" spans="1:9">
      <c r="A235" s="13">
        <v>216</v>
      </c>
      <c r="B235" s="21" t="s">
        <v>305</v>
      </c>
      <c r="C235" s="21" t="s">
        <v>12</v>
      </c>
      <c r="D235" s="21" t="s">
        <v>282</v>
      </c>
      <c r="E235" s="21" t="s">
        <v>34</v>
      </c>
      <c r="F235" s="46">
        <v>0</v>
      </c>
      <c r="G235" s="46">
        <v>20000</v>
      </c>
      <c r="H235" s="46">
        <f t="shared" si="9"/>
        <v>5000</v>
      </c>
      <c r="I235" s="46">
        <f t="shared" si="10"/>
        <v>25000</v>
      </c>
    </row>
    <row r="236" s="5" customFormat="true" customHeight="true" spans="1:9">
      <c r="A236" s="13">
        <v>217</v>
      </c>
      <c r="B236" s="21" t="s">
        <v>306</v>
      </c>
      <c r="C236" s="21" t="s">
        <v>16</v>
      </c>
      <c r="D236" s="21" t="s">
        <v>282</v>
      </c>
      <c r="E236" s="21" t="s">
        <v>34</v>
      </c>
      <c r="F236" s="46">
        <v>0</v>
      </c>
      <c r="G236" s="46">
        <v>20000</v>
      </c>
      <c r="H236" s="46">
        <f t="shared" si="9"/>
        <v>5000</v>
      </c>
      <c r="I236" s="46">
        <f t="shared" si="10"/>
        <v>25000</v>
      </c>
    </row>
    <row r="237" s="5" customFormat="true" customHeight="true" spans="1:9">
      <c r="A237" s="13">
        <v>218</v>
      </c>
      <c r="B237" s="21" t="s">
        <v>307</v>
      </c>
      <c r="C237" s="21" t="s">
        <v>12</v>
      </c>
      <c r="D237" s="21" t="s">
        <v>282</v>
      </c>
      <c r="E237" s="21" t="s">
        <v>34</v>
      </c>
      <c r="F237" s="46">
        <v>0</v>
      </c>
      <c r="G237" s="46">
        <v>20000</v>
      </c>
      <c r="H237" s="46">
        <f t="shared" si="9"/>
        <v>5000</v>
      </c>
      <c r="I237" s="46">
        <f t="shared" si="10"/>
        <v>25000</v>
      </c>
    </row>
    <row r="238" s="4" customFormat="true" customHeight="true" spans="1:9">
      <c r="A238" s="13">
        <v>219</v>
      </c>
      <c r="B238" s="21" t="s">
        <v>308</v>
      </c>
      <c r="C238" s="21" t="s">
        <v>16</v>
      </c>
      <c r="D238" s="21" t="s">
        <v>309</v>
      </c>
      <c r="E238" s="21" t="s">
        <v>14</v>
      </c>
      <c r="F238" s="34">
        <v>0</v>
      </c>
      <c r="G238" s="46">
        <v>80000</v>
      </c>
      <c r="H238" s="46">
        <f t="shared" si="9"/>
        <v>20000</v>
      </c>
      <c r="I238" s="34">
        <v>100000</v>
      </c>
    </row>
    <row r="239" s="5" customFormat="true" customHeight="true" spans="1:9">
      <c r="A239" s="13">
        <v>220</v>
      </c>
      <c r="B239" s="21" t="s">
        <v>310</v>
      </c>
      <c r="C239" s="21" t="s">
        <v>16</v>
      </c>
      <c r="D239" s="21" t="s">
        <v>309</v>
      </c>
      <c r="E239" s="21" t="s">
        <v>34</v>
      </c>
      <c r="F239" s="34">
        <v>6000</v>
      </c>
      <c r="G239" s="34">
        <v>14000</v>
      </c>
      <c r="H239" s="34">
        <v>3500</v>
      </c>
      <c r="I239" s="34">
        <v>17500</v>
      </c>
    </row>
    <row r="240" s="5" customFormat="true" customHeight="true" spans="1:9">
      <c r="A240" s="13">
        <v>221</v>
      </c>
      <c r="B240" s="21" t="s">
        <v>311</v>
      </c>
      <c r="C240" s="21" t="s">
        <v>12</v>
      </c>
      <c r="D240" s="21" t="s">
        <v>309</v>
      </c>
      <c r="E240" s="21" t="s">
        <v>34</v>
      </c>
      <c r="F240" s="34">
        <v>6000</v>
      </c>
      <c r="G240" s="34">
        <v>14000</v>
      </c>
      <c r="H240" s="34">
        <v>3500</v>
      </c>
      <c r="I240" s="34">
        <v>17500</v>
      </c>
    </row>
    <row r="241" s="5" customFormat="true" customHeight="true" spans="1:9">
      <c r="A241" s="13">
        <v>222</v>
      </c>
      <c r="B241" s="21" t="s">
        <v>312</v>
      </c>
      <c r="C241" s="21" t="s">
        <v>12</v>
      </c>
      <c r="D241" s="21" t="s">
        <v>309</v>
      </c>
      <c r="E241" s="21" t="s">
        <v>34</v>
      </c>
      <c r="F241" s="34">
        <v>6000</v>
      </c>
      <c r="G241" s="34">
        <v>14000</v>
      </c>
      <c r="H241" s="34">
        <v>3500</v>
      </c>
      <c r="I241" s="34">
        <v>17500</v>
      </c>
    </row>
    <row r="242" s="5" customFormat="true" customHeight="true" spans="1:9">
      <c r="A242" s="13">
        <v>223</v>
      </c>
      <c r="B242" s="21" t="s">
        <v>313</v>
      </c>
      <c r="C242" s="21" t="s">
        <v>12</v>
      </c>
      <c r="D242" s="21" t="s">
        <v>309</v>
      </c>
      <c r="E242" s="21" t="s">
        <v>34</v>
      </c>
      <c r="F242" s="34">
        <v>0</v>
      </c>
      <c r="G242" s="34">
        <v>20000</v>
      </c>
      <c r="H242" s="34">
        <v>5000</v>
      </c>
      <c r="I242" s="34">
        <v>25000</v>
      </c>
    </row>
    <row r="243" s="5" customFormat="true" customHeight="true" spans="1:9">
      <c r="A243" s="13">
        <v>224</v>
      </c>
      <c r="B243" s="25" t="s">
        <v>314</v>
      </c>
      <c r="C243" s="25" t="s">
        <v>16</v>
      </c>
      <c r="D243" s="25" t="s">
        <v>315</v>
      </c>
      <c r="E243" s="25" t="s">
        <v>14</v>
      </c>
      <c r="F243" s="45">
        <v>0</v>
      </c>
      <c r="G243" s="45">
        <v>80000</v>
      </c>
      <c r="H243" s="46">
        <f t="shared" ref="H243:H247" si="11">G243*0.25</f>
        <v>20000</v>
      </c>
      <c r="I243" s="45">
        <v>100000</v>
      </c>
    </row>
    <row r="244" s="5" customFormat="true" customHeight="true" spans="1:9">
      <c r="A244" s="13">
        <v>225</v>
      </c>
      <c r="B244" s="25" t="s">
        <v>316</v>
      </c>
      <c r="C244" s="25" t="s">
        <v>12</v>
      </c>
      <c r="D244" s="25" t="s">
        <v>315</v>
      </c>
      <c r="E244" s="25" t="s">
        <v>14</v>
      </c>
      <c r="F244" s="45">
        <v>0</v>
      </c>
      <c r="G244" s="45">
        <v>80000</v>
      </c>
      <c r="H244" s="46">
        <f t="shared" si="11"/>
        <v>20000</v>
      </c>
      <c r="I244" s="45">
        <v>100000</v>
      </c>
    </row>
    <row r="245" s="5" customFormat="true" customHeight="true" spans="1:9">
      <c r="A245" s="13">
        <v>226</v>
      </c>
      <c r="B245" s="25" t="s">
        <v>317</v>
      </c>
      <c r="C245" s="25" t="s">
        <v>12</v>
      </c>
      <c r="D245" s="25" t="s">
        <v>315</v>
      </c>
      <c r="E245" s="25" t="s">
        <v>14</v>
      </c>
      <c r="F245" s="45">
        <v>0</v>
      </c>
      <c r="G245" s="45">
        <v>80000</v>
      </c>
      <c r="H245" s="46">
        <f t="shared" si="11"/>
        <v>20000</v>
      </c>
      <c r="I245" s="45">
        <v>100000</v>
      </c>
    </row>
    <row r="246" s="5" customFormat="true" customHeight="true" spans="1:9">
      <c r="A246" s="13">
        <v>227</v>
      </c>
      <c r="B246" s="25" t="s">
        <v>318</v>
      </c>
      <c r="C246" s="25" t="s">
        <v>16</v>
      </c>
      <c r="D246" s="25" t="s">
        <v>315</v>
      </c>
      <c r="E246" s="25" t="s">
        <v>14</v>
      </c>
      <c r="F246" s="45">
        <v>0</v>
      </c>
      <c r="G246" s="45">
        <v>80000</v>
      </c>
      <c r="H246" s="46">
        <f t="shared" si="11"/>
        <v>20000</v>
      </c>
      <c r="I246" s="45">
        <v>100000</v>
      </c>
    </row>
    <row r="247" s="5" customFormat="true" customHeight="true" spans="1:9">
      <c r="A247" s="13">
        <v>228</v>
      </c>
      <c r="B247" s="25" t="s">
        <v>319</v>
      </c>
      <c r="C247" s="25" t="s">
        <v>12</v>
      </c>
      <c r="D247" s="25" t="s">
        <v>315</v>
      </c>
      <c r="E247" s="25" t="s">
        <v>14</v>
      </c>
      <c r="F247" s="45">
        <v>0</v>
      </c>
      <c r="G247" s="45">
        <v>80000</v>
      </c>
      <c r="H247" s="46">
        <f t="shared" si="11"/>
        <v>20000</v>
      </c>
      <c r="I247" s="45">
        <v>100000</v>
      </c>
    </row>
    <row r="248" s="5" customFormat="true" customHeight="true" spans="1:9">
      <c r="A248" s="13">
        <v>229</v>
      </c>
      <c r="B248" s="25" t="s">
        <v>320</v>
      </c>
      <c r="C248" s="25" t="s">
        <v>12</v>
      </c>
      <c r="D248" s="25" t="s">
        <v>315</v>
      </c>
      <c r="E248" s="25" t="s">
        <v>34</v>
      </c>
      <c r="F248" s="45">
        <v>0</v>
      </c>
      <c r="G248" s="45">
        <v>20000</v>
      </c>
      <c r="H248" s="37">
        <v>5000</v>
      </c>
      <c r="I248" s="45">
        <v>25000</v>
      </c>
    </row>
    <row r="249" s="5" customFormat="true" customHeight="true" spans="1:9">
      <c r="A249" s="13">
        <v>230</v>
      </c>
      <c r="B249" s="25" t="s">
        <v>321</v>
      </c>
      <c r="C249" s="25" t="s">
        <v>16</v>
      </c>
      <c r="D249" s="67" t="s">
        <v>322</v>
      </c>
      <c r="E249" s="67" t="s">
        <v>112</v>
      </c>
      <c r="F249" s="67" t="s">
        <v>323</v>
      </c>
      <c r="G249" s="37">
        <v>500000</v>
      </c>
      <c r="H249" s="37">
        <v>125000</v>
      </c>
      <c r="I249" s="37">
        <v>625000</v>
      </c>
    </row>
    <row r="250" s="5" customFormat="true" customHeight="true" spans="1:9">
      <c r="A250" s="13">
        <v>231</v>
      </c>
      <c r="B250" s="25" t="s">
        <v>324</v>
      </c>
      <c r="C250" s="21" t="s">
        <v>16</v>
      </c>
      <c r="D250" s="67" t="s">
        <v>322</v>
      </c>
      <c r="E250" s="67" t="s">
        <v>14</v>
      </c>
      <c r="F250" s="67" t="s">
        <v>323</v>
      </c>
      <c r="G250" s="37">
        <v>80000</v>
      </c>
      <c r="H250" s="46">
        <f>G250*0.25</f>
        <v>20000</v>
      </c>
      <c r="I250" s="37">
        <v>100000</v>
      </c>
    </row>
    <row r="251" s="5" customFormat="true" customHeight="true" spans="1:9">
      <c r="A251" s="13">
        <v>232</v>
      </c>
      <c r="B251" s="25" t="s">
        <v>325</v>
      </c>
      <c r="C251" s="25" t="s">
        <v>12</v>
      </c>
      <c r="D251" s="67" t="s">
        <v>322</v>
      </c>
      <c r="E251" s="67" t="s">
        <v>14</v>
      </c>
      <c r="F251" s="67" t="s">
        <v>323</v>
      </c>
      <c r="G251" s="37">
        <v>80000</v>
      </c>
      <c r="H251" s="46">
        <f>G251*0.25</f>
        <v>20000</v>
      </c>
      <c r="I251" s="37">
        <v>100000</v>
      </c>
    </row>
    <row r="252" s="5" customFormat="true" customHeight="true" spans="1:9">
      <c r="A252" s="13">
        <v>233</v>
      </c>
      <c r="B252" s="25" t="s">
        <v>326</v>
      </c>
      <c r="C252" s="21" t="s">
        <v>12</v>
      </c>
      <c r="D252" s="67" t="s">
        <v>322</v>
      </c>
      <c r="E252" s="67" t="s">
        <v>34</v>
      </c>
      <c r="F252" s="67" t="s">
        <v>323</v>
      </c>
      <c r="G252" s="37">
        <v>20000</v>
      </c>
      <c r="H252" s="37">
        <v>5000</v>
      </c>
      <c r="I252" s="37">
        <v>25000</v>
      </c>
    </row>
    <row r="253" s="5" customFormat="true" customHeight="true" spans="1:9">
      <c r="A253" s="13">
        <v>234</v>
      </c>
      <c r="B253" s="25" t="s">
        <v>327</v>
      </c>
      <c r="C253" s="25" t="s">
        <v>12</v>
      </c>
      <c r="D253" s="25" t="s">
        <v>328</v>
      </c>
      <c r="E253" s="21" t="s">
        <v>14</v>
      </c>
      <c r="F253" s="45">
        <v>0</v>
      </c>
      <c r="G253" s="45">
        <v>80000</v>
      </c>
      <c r="H253" s="37">
        <v>20000</v>
      </c>
      <c r="I253" s="37">
        <v>100000</v>
      </c>
    </row>
    <row r="254" s="5" customFormat="true" customHeight="true" spans="1:9">
      <c r="A254" s="13">
        <v>235</v>
      </c>
      <c r="B254" s="25" t="s">
        <v>329</v>
      </c>
      <c r="C254" s="25" t="s">
        <v>16</v>
      </c>
      <c r="D254" s="25" t="s">
        <v>328</v>
      </c>
      <c r="E254" s="21" t="s">
        <v>14</v>
      </c>
      <c r="F254" s="45">
        <v>0</v>
      </c>
      <c r="G254" s="45">
        <v>80000</v>
      </c>
      <c r="H254" s="37">
        <v>20000</v>
      </c>
      <c r="I254" s="37">
        <v>100000</v>
      </c>
    </row>
    <row r="255" s="5" customFormat="true" customHeight="true" spans="1:9">
      <c r="A255" s="13">
        <v>236</v>
      </c>
      <c r="B255" s="25" t="s">
        <v>330</v>
      </c>
      <c r="C255" s="25" t="s">
        <v>12</v>
      </c>
      <c r="D255" s="25" t="s">
        <v>328</v>
      </c>
      <c r="E255" s="21" t="s">
        <v>14</v>
      </c>
      <c r="F255" s="45">
        <v>0</v>
      </c>
      <c r="G255" s="45">
        <v>80000</v>
      </c>
      <c r="H255" s="37">
        <v>20000</v>
      </c>
      <c r="I255" s="37">
        <v>100000</v>
      </c>
    </row>
    <row r="256" s="5" customFormat="true" customHeight="true" spans="1:9">
      <c r="A256" s="13">
        <v>237</v>
      </c>
      <c r="B256" s="21" t="s">
        <v>331</v>
      </c>
      <c r="C256" s="21" t="s">
        <v>16</v>
      </c>
      <c r="D256" s="21" t="s">
        <v>328</v>
      </c>
      <c r="E256" s="21" t="s">
        <v>14</v>
      </c>
      <c r="F256" s="34">
        <v>0</v>
      </c>
      <c r="G256" s="34">
        <v>80000</v>
      </c>
      <c r="H256" s="34">
        <v>20000</v>
      </c>
      <c r="I256" s="34">
        <v>100000</v>
      </c>
    </row>
    <row r="257" s="5" customFormat="true" customHeight="true" spans="1:9">
      <c r="A257" s="13">
        <v>238</v>
      </c>
      <c r="B257" s="25" t="s">
        <v>332</v>
      </c>
      <c r="C257" s="25" t="s">
        <v>16</v>
      </c>
      <c r="D257" s="25" t="s">
        <v>328</v>
      </c>
      <c r="E257" s="21" t="s">
        <v>34</v>
      </c>
      <c r="F257" s="45">
        <v>0</v>
      </c>
      <c r="G257" s="45">
        <v>20000</v>
      </c>
      <c r="H257" s="37">
        <v>5000</v>
      </c>
      <c r="I257" s="37">
        <v>25000</v>
      </c>
    </row>
    <row r="258" s="5" customFormat="true" customHeight="true" spans="1:9">
      <c r="A258" s="22"/>
      <c r="B258" s="65"/>
      <c r="C258" s="65"/>
      <c r="D258" s="66" t="s">
        <v>333</v>
      </c>
      <c r="E258" s="66" t="s">
        <v>334</v>
      </c>
      <c r="F258" s="36">
        <f>SUM(F212:F257)</f>
        <v>71000</v>
      </c>
      <c r="G258" s="36">
        <f>SUM(G212:G257)</f>
        <v>4629000</v>
      </c>
      <c r="H258" s="36">
        <f>SUM(H212:H257)</f>
        <v>1157250</v>
      </c>
      <c r="I258" s="36">
        <f>SUM(I212:I257)</f>
        <v>5786250</v>
      </c>
    </row>
    <row r="259" s="5" customFormat="true" customHeight="true" spans="1:9">
      <c r="A259" s="13">
        <v>239</v>
      </c>
      <c r="B259" s="25" t="s">
        <v>335</v>
      </c>
      <c r="C259" s="25" t="s">
        <v>16</v>
      </c>
      <c r="D259" s="25" t="s">
        <v>336</v>
      </c>
      <c r="E259" s="25" t="s">
        <v>34</v>
      </c>
      <c r="F259" s="37">
        <v>0</v>
      </c>
      <c r="G259" s="37">
        <v>20000</v>
      </c>
      <c r="H259" s="37">
        <f t="shared" ref="H259:H298" si="12">G259*0.25</f>
        <v>5000</v>
      </c>
      <c r="I259" s="37">
        <f t="shared" ref="I259:I298" si="13">G259+H259</f>
        <v>25000</v>
      </c>
    </row>
    <row r="260" s="5" customFormat="true" customHeight="true" spans="1:9">
      <c r="A260" s="13">
        <v>240</v>
      </c>
      <c r="B260" s="25" t="s">
        <v>337</v>
      </c>
      <c r="C260" s="25" t="s">
        <v>16</v>
      </c>
      <c r="D260" s="25" t="s">
        <v>338</v>
      </c>
      <c r="E260" s="25" t="s">
        <v>34</v>
      </c>
      <c r="F260" s="37">
        <v>0</v>
      </c>
      <c r="G260" s="37">
        <v>20000</v>
      </c>
      <c r="H260" s="37">
        <f t="shared" si="12"/>
        <v>5000</v>
      </c>
      <c r="I260" s="37">
        <f t="shared" si="13"/>
        <v>25000</v>
      </c>
    </row>
    <row r="261" s="5" customFormat="true" customHeight="true" spans="1:9">
      <c r="A261" s="13">
        <v>241</v>
      </c>
      <c r="B261" s="25" t="s">
        <v>339</v>
      </c>
      <c r="C261" s="25" t="s">
        <v>12</v>
      </c>
      <c r="D261" s="25" t="s">
        <v>338</v>
      </c>
      <c r="E261" s="25" t="s">
        <v>24</v>
      </c>
      <c r="F261" s="37">
        <v>0</v>
      </c>
      <c r="G261" s="37">
        <v>50000</v>
      </c>
      <c r="H261" s="37">
        <f t="shared" si="12"/>
        <v>12500</v>
      </c>
      <c r="I261" s="37">
        <f t="shared" si="13"/>
        <v>62500</v>
      </c>
    </row>
    <row r="262" s="5" customFormat="true" customHeight="true" spans="1:9">
      <c r="A262" s="13">
        <v>242</v>
      </c>
      <c r="B262" s="21" t="s">
        <v>340</v>
      </c>
      <c r="C262" s="21" t="s">
        <v>12</v>
      </c>
      <c r="D262" s="25" t="s">
        <v>338</v>
      </c>
      <c r="E262" s="25" t="s">
        <v>34</v>
      </c>
      <c r="F262" s="37">
        <v>0</v>
      </c>
      <c r="G262" s="37">
        <v>20000</v>
      </c>
      <c r="H262" s="37">
        <f t="shared" si="12"/>
        <v>5000</v>
      </c>
      <c r="I262" s="37">
        <f t="shared" si="13"/>
        <v>25000</v>
      </c>
    </row>
    <row r="263" s="5" customFormat="true" customHeight="true" spans="1:9">
      <c r="A263" s="13">
        <v>243</v>
      </c>
      <c r="B263" s="25" t="s">
        <v>341</v>
      </c>
      <c r="C263" s="25" t="s">
        <v>16</v>
      </c>
      <c r="D263" s="25" t="s">
        <v>338</v>
      </c>
      <c r="E263" s="25" t="s">
        <v>34</v>
      </c>
      <c r="F263" s="37">
        <v>0</v>
      </c>
      <c r="G263" s="37">
        <v>20000</v>
      </c>
      <c r="H263" s="37">
        <f t="shared" si="12"/>
        <v>5000</v>
      </c>
      <c r="I263" s="37">
        <f t="shared" si="13"/>
        <v>25000</v>
      </c>
    </row>
    <row r="264" s="5" customFormat="true" customHeight="true" spans="1:9">
      <c r="A264" s="13">
        <v>244</v>
      </c>
      <c r="B264" s="21" t="s">
        <v>342</v>
      </c>
      <c r="C264" s="21" t="s">
        <v>12</v>
      </c>
      <c r="D264" s="21" t="s">
        <v>343</v>
      </c>
      <c r="E264" s="83" t="s">
        <v>34</v>
      </c>
      <c r="F264" s="84">
        <v>0</v>
      </c>
      <c r="G264" s="84">
        <v>20000</v>
      </c>
      <c r="H264" s="84">
        <f t="shared" si="12"/>
        <v>5000</v>
      </c>
      <c r="I264" s="84">
        <f t="shared" si="13"/>
        <v>25000</v>
      </c>
    </row>
    <row r="265" s="5" customFormat="true" customHeight="true" spans="1:9">
      <c r="A265" s="13">
        <v>245</v>
      </c>
      <c r="B265" s="21" t="s">
        <v>344</v>
      </c>
      <c r="C265" s="21" t="s">
        <v>16</v>
      </c>
      <c r="D265" s="21" t="s">
        <v>343</v>
      </c>
      <c r="E265" s="21" t="s">
        <v>24</v>
      </c>
      <c r="F265" s="34">
        <v>0</v>
      </c>
      <c r="G265" s="34">
        <v>50000</v>
      </c>
      <c r="H265" s="84">
        <f t="shared" si="12"/>
        <v>12500</v>
      </c>
      <c r="I265" s="84">
        <f t="shared" si="13"/>
        <v>62500</v>
      </c>
    </row>
    <row r="266" s="5" customFormat="true" customHeight="true" spans="1:9">
      <c r="A266" s="13">
        <v>246</v>
      </c>
      <c r="B266" s="25" t="s">
        <v>345</v>
      </c>
      <c r="C266" s="21" t="s">
        <v>16</v>
      </c>
      <c r="D266" s="21" t="s">
        <v>346</v>
      </c>
      <c r="E266" s="21" t="s">
        <v>34</v>
      </c>
      <c r="F266" s="34">
        <v>0</v>
      </c>
      <c r="G266" s="34">
        <v>20000</v>
      </c>
      <c r="H266" s="85">
        <f t="shared" si="12"/>
        <v>5000</v>
      </c>
      <c r="I266" s="85">
        <f t="shared" si="13"/>
        <v>25000</v>
      </c>
    </row>
    <row r="267" s="4" customFormat="true" customHeight="true" spans="1:9">
      <c r="A267" s="13">
        <v>247</v>
      </c>
      <c r="B267" s="25" t="s">
        <v>347</v>
      </c>
      <c r="C267" s="25" t="s">
        <v>12</v>
      </c>
      <c r="D267" s="25" t="s">
        <v>348</v>
      </c>
      <c r="E267" s="25" t="s">
        <v>34</v>
      </c>
      <c r="F267" s="37">
        <v>0</v>
      </c>
      <c r="G267" s="37">
        <v>20000</v>
      </c>
      <c r="H267" s="37">
        <f t="shared" si="12"/>
        <v>5000</v>
      </c>
      <c r="I267" s="37">
        <f t="shared" si="13"/>
        <v>25000</v>
      </c>
    </row>
    <row r="268" s="5" customFormat="true" customHeight="true" spans="1:9">
      <c r="A268" s="13">
        <v>248</v>
      </c>
      <c r="B268" s="25" t="s">
        <v>349</v>
      </c>
      <c r="C268" s="25" t="s">
        <v>12</v>
      </c>
      <c r="D268" s="25" t="s">
        <v>348</v>
      </c>
      <c r="E268" s="25" t="s">
        <v>34</v>
      </c>
      <c r="F268" s="37">
        <v>0</v>
      </c>
      <c r="G268" s="37">
        <v>20000</v>
      </c>
      <c r="H268" s="85">
        <f t="shared" si="12"/>
        <v>5000</v>
      </c>
      <c r="I268" s="85">
        <f t="shared" si="13"/>
        <v>25000</v>
      </c>
    </row>
    <row r="269" s="5" customFormat="true" customHeight="true" spans="1:9">
      <c r="A269" s="13">
        <v>249</v>
      </c>
      <c r="B269" s="21" t="s">
        <v>350</v>
      </c>
      <c r="C269" s="21" t="s">
        <v>16</v>
      </c>
      <c r="D269" s="21" t="s">
        <v>351</v>
      </c>
      <c r="E269" s="21" t="s">
        <v>34</v>
      </c>
      <c r="F269" s="34">
        <v>0</v>
      </c>
      <c r="G269" s="34">
        <v>20000</v>
      </c>
      <c r="H269" s="85">
        <f t="shared" si="12"/>
        <v>5000</v>
      </c>
      <c r="I269" s="85">
        <f t="shared" si="13"/>
        <v>25000</v>
      </c>
    </row>
    <row r="270" s="5" customFormat="true" customHeight="true" spans="1:9">
      <c r="A270" s="13">
        <v>250</v>
      </c>
      <c r="B270" s="21" t="s">
        <v>352</v>
      </c>
      <c r="C270" s="21" t="s">
        <v>16</v>
      </c>
      <c r="D270" s="21" t="s">
        <v>353</v>
      </c>
      <c r="E270" s="25" t="s">
        <v>24</v>
      </c>
      <c r="F270" s="34">
        <v>5000</v>
      </c>
      <c r="G270" s="34">
        <v>45000</v>
      </c>
      <c r="H270" s="85">
        <f t="shared" si="12"/>
        <v>11250</v>
      </c>
      <c r="I270" s="85">
        <f t="shared" si="13"/>
        <v>56250</v>
      </c>
    </row>
    <row r="271" customHeight="true" spans="1:9">
      <c r="A271" s="13">
        <v>251</v>
      </c>
      <c r="B271" s="21" t="s">
        <v>354</v>
      </c>
      <c r="C271" s="21" t="s">
        <v>12</v>
      </c>
      <c r="D271" s="21" t="s">
        <v>355</v>
      </c>
      <c r="E271" s="21" t="s">
        <v>34</v>
      </c>
      <c r="F271" s="34">
        <v>6000</v>
      </c>
      <c r="G271" s="34">
        <v>14000</v>
      </c>
      <c r="H271" s="37">
        <f t="shared" si="12"/>
        <v>3500</v>
      </c>
      <c r="I271" s="37">
        <f t="shared" si="13"/>
        <v>17500</v>
      </c>
    </row>
    <row r="272" customHeight="true" spans="1:9">
      <c r="A272" s="13">
        <v>252</v>
      </c>
      <c r="B272" s="21" t="s">
        <v>356</v>
      </c>
      <c r="C272" s="21" t="s">
        <v>16</v>
      </c>
      <c r="D272" s="21" t="s">
        <v>355</v>
      </c>
      <c r="E272" s="21" t="s">
        <v>34</v>
      </c>
      <c r="F272" s="34">
        <v>0</v>
      </c>
      <c r="G272" s="34">
        <v>20000</v>
      </c>
      <c r="H272" s="37">
        <f t="shared" si="12"/>
        <v>5000</v>
      </c>
      <c r="I272" s="37">
        <f t="shared" si="13"/>
        <v>25000</v>
      </c>
    </row>
    <row r="273" customHeight="true" spans="1:9">
      <c r="A273" s="13">
        <v>253</v>
      </c>
      <c r="B273" s="25" t="s">
        <v>357</v>
      </c>
      <c r="C273" s="25" t="s">
        <v>16</v>
      </c>
      <c r="D273" s="21" t="s">
        <v>358</v>
      </c>
      <c r="E273" s="25" t="s">
        <v>14</v>
      </c>
      <c r="F273" s="37">
        <v>14000</v>
      </c>
      <c r="G273" s="37">
        <v>66000</v>
      </c>
      <c r="H273" s="37">
        <f t="shared" si="12"/>
        <v>16500</v>
      </c>
      <c r="I273" s="37">
        <f t="shared" si="13"/>
        <v>82500</v>
      </c>
    </row>
    <row r="274" customHeight="true" spans="1:9">
      <c r="A274" s="13">
        <v>254</v>
      </c>
      <c r="B274" s="25" t="s">
        <v>359</v>
      </c>
      <c r="C274" s="25" t="s">
        <v>16</v>
      </c>
      <c r="D274" s="21" t="s">
        <v>358</v>
      </c>
      <c r="E274" s="25" t="s">
        <v>34</v>
      </c>
      <c r="F274" s="37">
        <v>6000</v>
      </c>
      <c r="G274" s="37">
        <v>14000</v>
      </c>
      <c r="H274" s="37">
        <f t="shared" si="12"/>
        <v>3500</v>
      </c>
      <c r="I274" s="37">
        <f t="shared" si="13"/>
        <v>17500</v>
      </c>
    </row>
    <row r="275" customHeight="true" spans="1:9">
      <c r="A275" s="13">
        <v>255</v>
      </c>
      <c r="B275" s="25" t="s">
        <v>360</v>
      </c>
      <c r="C275" s="25" t="s">
        <v>16</v>
      </c>
      <c r="D275" s="21" t="s">
        <v>358</v>
      </c>
      <c r="E275" s="25" t="s">
        <v>34</v>
      </c>
      <c r="F275" s="37">
        <v>6000</v>
      </c>
      <c r="G275" s="37">
        <v>14000</v>
      </c>
      <c r="H275" s="37">
        <f t="shared" si="12"/>
        <v>3500</v>
      </c>
      <c r="I275" s="37">
        <f t="shared" si="13"/>
        <v>17500</v>
      </c>
    </row>
    <row r="276" customHeight="true" spans="1:9">
      <c r="A276" s="13">
        <v>256</v>
      </c>
      <c r="B276" s="25" t="s">
        <v>361</v>
      </c>
      <c r="C276" s="25" t="s">
        <v>16</v>
      </c>
      <c r="D276" s="21" t="s">
        <v>358</v>
      </c>
      <c r="E276" s="25" t="s">
        <v>34</v>
      </c>
      <c r="F276" s="37">
        <v>6000</v>
      </c>
      <c r="G276" s="37">
        <v>14000</v>
      </c>
      <c r="H276" s="37">
        <f t="shared" si="12"/>
        <v>3500</v>
      </c>
      <c r="I276" s="37">
        <f t="shared" si="13"/>
        <v>17500</v>
      </c>
    </row>
    <row r="277" customHeight="true" spans="1:9">
      <c r="A277" s="13">
        <v>257</v>
      </c>
      <c r="B277" s="25" t="s">
        <v>362</v>
      </c>
      <c r="C277" s="25" t="s">
        <v>16</v>
      </c>
      <c r="D277" s="21" t="s">
        <v>358</v>
      </c>
      <c r="E277" s="25" t="s">
        <v>34</v>
      </c>
      <c r="F277" s="37">
        <v>6000</v>
      </c>
      <c r="G277" s="37">
        <v>14000</v>
      </c>
      <c r="H277" s="37">
        <f t="shared" si="12"/>
        <v>3500</v>
      </c>
      <c r="I277" s="37">
        <f t="shared" si="13"/>
        <v>17500</v>
      </c>
    </row>
    <row r="278" customHeight="true" spans="1:9">
      <c r="A278" s="13">
        <v>258</v>
      </c>
      <c r="B278" s="25" t="s">
        <v>363</v>
      </c>
      <c r="C278" s="25" t="s">
        <v>16</v>
      </c>
      <c r="D278" s="21" t="s">
        <v>358</v>
      </c>
      <c r="E278" s="25" t="s">
        <v>34</v>
      </c>
      <c r="F278" s="37">
        <v>6000</v>
      </c>
      <c r="G278" s="37">
        <v>14000</v>
      </c>
      <c r="H278" s="37">
        <f t="shared" si="12"/>
        <v>3500</v>
      </c>
      <c r="I278" s="37">
        <f t="shared" si="13"/>
        <v>17500</v>
      </c>
    </row>
    <row r="279" customHeight="true" spans="1:9">
      <c r="A279" s="13">
        <v>259</v>
      </c>
      <c r="B279" s="25" t="s">
        <v>364</v>
      </c>
      <c r="C279" s="25" t="s">
        <v>16</v>
      </c>
      <c r="D279" s="21" t="s">
        <v>358</v>
      </c>
      <c r="E279" s="25" t="s">
        <v>34</v>
      </c>
      <c r="F279" s="37">
        <v>6000</v>
      </c>
      <c r="G279" s="37">
        <v>14000</v>
      </c>
      <c r="H279" s="37">
        <f t="shared" si="12"/>
        <v>3500</v>
      </c>
      <c r="I279" s="37">
        <f t="shared" si="13"/>
        <v>17500</v>
      </c>
    </row>
    <row r="280" customHeight="true" spans="1:9">
      <c r="A280" s="13">
        <v>260</v>
      </c>
      <c r="B280" s="25" t="s">
        <v>365</v>
      </c>
      <c r="C280" s="25" t="s">
        <v>12</v>
      </c>
      <c r="D280" s="25" t="s">
        <v>366</v>
      </c>
      <c r="E280" s="25" t="s">
        <v>34</v>
      </c>
      <c r="F280" s="37">
        <v>0</v>
      </c>
      <c r="G280" s="37">
        <v>20000</v>
      </c>
      <c r="H280" s="37">
        <f t="shared" si="12"/>
        <v>5000</v>
      </c>
      <c r="I280" s="37">
        <f t="shared" si="13"/>
        <v>25000</v>
      </c>
    </row>
    <row r="281" customHeight="true" spans="1:9">
      <c r="A281" s="13">
        <v>261</v>
      </c>
      <c r="B281" s="21" t="s">
        <v>367</v>
      </c>
      <c r="C281" s="21" t="s">
        <v>16</v>
      </c>
      <c r="D281" s="21" t="s">
        <v>368</v>
      </c>
      <c r="E281" s="21" t="s">
        <v>34</v>
      </c>
      <c r="F281" s="34">
        <v>0</v>
      </c>
      <c r="G281" s="34">
        <v>20000</v>
      </c>
      <c r="H281" s="34">
        <f t="shared" si="12"/>
        <v>5000</v>
      </c>
      <c r="I281" s="34">
        <f t="shared" si="13"/>
        <v>25000</v>
      </c>
    </row>
    <row r="282" customHeight="true" spans="1:9">
      <c r="A282" s="13">
        <v>262</v>
      </c>
      <c r="B282" s="25" t="s">
        <v>369</v>
      </c>
      <c r="C282" s="25" t="s">
        <v>16</v>
      </c>
      <c r="D282" s="25" t="s">
        <v>370</v>
      </c>
      <c r="E282" s="25" t="s">
        <v>34</v>
      </c>
      <c r="F282" s="37">
        <v>0</v>
      </c>
      <c r="G282" s="37">
        <v>20000</v>
      </c>
      <c r="H282" s="37">
        <f t="shared" si="12"/>
        <v>5000</v>
      </c>
      <c r="I282" s="37">
        <f t="shared" si="13"/>
        <v>25000</v>
      </c>
    </row>
    <row r="283" customHeight="true" spans="1:9">
      <c r="A283" s="13">
        <v>263</v>
      </c>
      <c r="B283" s="21" t="s">
        <v>371</v>
      </c>
      <c r="C283" s="21" t="s">
        <v>12</v>
      </c>
      <c r="D283" s="21" t="s">
        <v>372</v>
      </c>
      <c r="E283" s="25" t="s">
        <v>34</v>
      </c>
      <c r="F283" s="37">
        <v>0</v>
      </c>
      <c r="G283" s="37">
        <v>20000</v>
      </c>
      <c r="H283" s="85">
        <f t="shared" si="12"/>
        <v>5000</v>
      </c>
      <c r="I283" s="85">
        <f t="shared" si="13"/>
        <v>25000</v>
      </c>
    </row>
    <row r="284" customHeight="true" spans="1:9">
      <c r="A284" s="13">
        <v>264</v>
      </c>
      <c r="B284" s="21" t="s">
        <v>373</v>
      </c>
      <c r="C284" s="21" t="s">
        <v>12</v>
      </c>
      <c r="D284" s="21" t="s">
        <v>374</v>
      </c>
      <c r="E284" s="21" t="s">
        <v>14</v>
      </c>
      <c r="F284" s="34">
        <v>0</v>
      </c>
      <c r="G284" s="34">
        <v>80000</v>
      </c>
      <c r="H284" s="85">
        <f t="shared" si="12"/>
        <v>20000</v>
      </c>
      <c r="I284" s="85">
        <f t="shared" si="13"/>
        <v>100000</v>
      </c>
    </row>
    <row r="285" customHeight="true" spans="1:9">
      <c r="A285" s="13">
        <v>265</v>
      </c>
      <c r="B285" s="21" t="s">
        <v>375</v>
      </c>
      <c r="C285" s="21" t="s">
        <v>16</v>
      </c>
      <c r="D285" s="21" t="s">
        <v>374</v>
      </c>
      <c r="E285" s="21" t="s">
        <v>34</v>
      </c>
      <c r="F285" s="34">
        <v>0</v>
      </c>
      <c r="G285" s="34">
        <v>20000</v>
      </c>
      <c r="H285" s="85">
        <f t="shared" si="12"/>
        <v>5000</v>
      </c>
      <c r="I285" s="85">
        <f t="shared" si="13"/>
        <v>25000</v>
      </c>
    </row>
    <row r="286" customHeight="true" spans="1:9">
      <c r="A286" s="13">
        <v>266</v>
      </c>
      <c r="B286" s="21" t="s">
        <v>376</v>
      </c>
      <c r="C286" s="21" t="s">
        <v>12</v>
      </c>
      <c r="D286" s="21" t="s">
        <v>374</v>
      </c>
      <c r="E286" s="86" t="s">
        <v>14</v>
      </c>
      <c r="F286" s="34">
        <v>0</v>
      </c>
      <c r="G286" s="34">
        <v>80000</v>
      </c>
      <c r="H286" s="85">
        <f t="shared" si="12"/>
        <v>20000</v>
      </c>
      <c r="I286" s="85">
        <f t="shared" si="13"/>
        <v>100000</v>
      </c>
    </row>
    <row r="287" customHeight="true" spans="1:9">
      <c r="A287" s="13">
        <v>267</v>
      </c>
      <c r="B287" s="25" t="s">
        <v>377</v>
      </c>
      <c r="C287" s="25" t="s">
        <v>16</v>
      </c>
      <c r="D287" s="25" t="s">
        <v>378</v>
      </c>
      <c r="E287" s="25" t="s">
        <v>24</v>
      </c>
      <c r="F287" s="37">
        <v>0</v>
      </c>
      <c r="G287" s="37">
        <v>50000</v>
      </c>
      <c r="H287" s="85">
        <f t="shared" si="12"/>
        <v>12500</v>
      </c>
      <c r="I287" s="85">
        <f t="shared" si="13"/>
        <v>62500</v>
      </c>
    </row>
    <row r="288" customHeight="true" spans="1:9">
      <c r="A288" s="13">
        <v>268</v>
      </c>
      <c r="B288" s="25" t="s">
        <v>379</v>
      </c>
      <c r="C288" s="25" t="s">
        <v>16</v>
      </c>
      <c r="D288" s="25" t="s">
        <v>380</v>
      </c>
      <c r="E288" s="25" t="s">
        <v>34</v>
      </c>
      <c r="F288" s="37">
        <v>0</v>
      </c>
      <c r="G288" s="37">
        <v>20000</v>
      </c>
      <c r="H288" s="85">
        <f t="shared" si="12"/>
        <v>5000</v>
      </c>
      <c r="I288" s="85">
        <f t="shared" si="13"/>
        <v>25000</v>
      </c>
    </row>
    <row r="289" customHeight="true" spans="1:9">
      <c r="A289" s="13">
        <v>269</v>
      </c>
      <c r="B289" s="21" t="s">
        <v>381</v>
      </c>
      <c r="C289" s="21" t="s">
        <v>12</v>
      </c>
      <c r="D289" s="21" t="s">
        <v>382</v>
      </c>
      <c r="E289" s="86" t="s">
        <v>34</v>
      </c>
      <c r="F289" s="34">
        <v>5000</v>
      </c>
      <c r="G289" s="34">
        <v>15000</v>
      </c>
      <c r="H289" s="85">
        <f t="shared" si="12"/>
        <v>3750</v>
      </c>
      <c r="I289" s="85">
        <f t="shared" si="13"/>
        <v>18750</v>
      </c>
    </row>
    <row r="290" customHeight="true" spans="1:9">
      <c r="A290" s="13">
        <v>270</v>
      </c>
      <c r="B290" s="21" t="s">
        <v>383</v>
      </c>
      <c r="C290" s="21" t="s">
        <v>16</v>
      </c>
      <c r="D290" s="21" t="s">
        <v>382</v>
      </c>
      <c r="E290" s="21" t="s">
        <v>34</v>
      </c>
      <c r="F290" s="34">
        <v>6000</v>
      </c>
      <c r="G290" s="34">
        <v>14000</v>
      </c>
      <c r="H290" s="37">
        <f t="shared" si="12"/>
        <v>3500</v>
      </c>
      <c r="I290" s="37">
        <f t="shared" si="13"/>
        <v>17500</v>
      </c>
    </row>
    <row r="291" customHeight="true" spans="1:9">
      <c r="A291" s="13">
        <v>271</v>
      </c>
      <c r="B291" s="21" t="s">
        <v>384</v>
      </c>
      <c r="C291" s="21" t="s">
        <v>16</v>
      </c>
      <c r="D291" s="21" t="s">
        <v>382</v>
      </c>
      <c r="E291" s="21" t="s">
        <v>34</v>
      </c>
      <c r="F291" s="34">
        <v>6000</v>
      </c>
      <c r="G291" s="34">
        <v>14000</v>
      </c>
      <c r="H291" s="37">
        <f t="shared" si="12"/>
        <v>3500</v>
      </c>
      <c r="I291" s="37">
        <f t="shared" si="13"/>
        <v>17500</v>
      </c>
    </row>
    <row r="292" customHeight="true" spans="1:9">
      <c r="A292" s="13">
        <v>272</v>
      </c>
      <c r="B292" s="14" t="s">
        <v>385</v>
      </c>
      <c r="C292" s="14" t="s">
        <v>16</v>
      </c>
      <c r="D292" s="25" t="s">
        <v>386</v>
      </c>
      <c r="E292" s="25" t="s">
        <v>34</v>
      </c>
      <c r="F292" s="31">
        <v>0</v>
      </c>
      <c r="G292" s="31">
        <v>20000</v>
      </c>
      <c r="H292" s="37">
        <f t="shared" si="12"/>
        <v>5000</v>
      </c>
      <c r="I292" s="37">
        <f t="shared" si="13"/>
        <v>25000</v>
      </c>
    </row>
    <row r="293" customHeight="true" spans="1:9">
      <c r="A293" s="13">
        <v>273</v>
      </c>
      <c r="B293" s="14" t="s">
        <v>387</v>
      </c>
      <c r="C293" s="14" t="s">
        <v>16</v>
      </c>
      <c r="D293" s="25" t="s">
        <v>386</v>
      </c>
      <c r="E293" s="25" t="s">
        <v>14</v>
      </c>
      <c r="F293" s="31">
        <f>32*1000</f>
        <v>32000</v>
      </c>
      <c r="G293" s="31">
        <f>80000-F293</f>
        <v>48000</v>
      </c>
      <c r="H293" s="37">
        <f t="shared" si="12"/>
        <v>12000</v>
      </c>
      <c r="I293" s="37">
        <f t="shared" si="13"/>
        <v>60000</v>
      </c>
    </row>
    <row r="294" customHeight="true" spans="1:9">
      <c r="A294" s="13">
        <v>274</v>
      </c>
      <c r="B294" s="14" t="s">
        <v>388</v>
      </c>
      <c r="C294" s="14" t="s">
        <v>16</v>
      </c>
      <c r="D294" s="25" t="s">
        <v>386</v>
      </c>
      <c r="E294" s="25" t="s">
        <v>24</v>
      </c>
      <c r="F294" s="31">
        <v>0</v>
      </c>
      <c r="G294" s="31">
        <v>50000</v>
      </c>
      <c r="H294" s="37">
        <f t="shared" si="12"/>
        <v>12500</v>
      </c>
      <c r="I294" s="37">
        <f t="shared" si="13"/>
        <v>62500</v>
      </c>
    </row>
    <row r="295" customHeight="true" spans="1:9">
      <c r="A295" s="13">
        <v>275</v>
      </c>
      <c r="B295" s="16" t="s">
        <v>389</v>
      </c>
      <c r="C295" s="16" t="s">
        <v>16</v>
      </c>
      <c r="D295" s="21" t="s">
        <v>386</v>
      </c>
      <c r="E295" s="21" t="s">
        <v>34</v>
      </c>
      <c r="F295" s="32">
        <v>0</v>
      </c>
      <c r="G295" s="32">
        <v>20000</v>
      </c>
      <c r="H295" s="34">
        <f t="shared" si="12"/>
        <v>5000</v>
      </c>
      <c r="I295" s="34">
        <f t="shared" si="13"/>
        <v>25000</v>
      </c>
    </row>
    <row r="296" customHeight="true" spans="1:9">
      <c r="A296" s="13">
        <v>276</v>
      </c>
      <c r="B296" s="16" t="s">
        <v>390</v>
      </c>
      <c r="C296" s="16" t="s">
        <v>16</v>
      </c>
      <c r="D296" s="21" t="s">
        <v>386</v>
      </c>
      <c r="E296" s="25" t="s">
        <v>14</v>
      </c>
      <c r="F296" s="31">
        <f>1000*17</f>
        <v>17000</v>
      </c>
      <c r="G296" s="31">
        <f>80000-F296</f>
        <v>63000</v>
      </c>
      <c r="H296" s="37">
        <f t="shared" si="12"/>
        <v>15750</v>
      </c>
      <c r="I296" s="37">
        <f t="shared" si="13"/>
        <v>78750</v>
      </c>
    </row>
    <row r="297" s="7" customFormat="true" customHeight="true" spans="1:9">
      <c r="A297" s="13">
        <v>277</v>
      </c>
      <c r="B297" s="21" t="s">
        <v>391</v>
      </c>
      <c r="C297" s="21" t="s">
        <v>12</v>
      </c>
      <c r="D297" s="21" t="s">
        <v>392</v>
      </c>
      <c r="E297" s="21" t="s">
        <v>14</v>
      </c>
      <c r="F297" s="34">
        <v>0</v>
      </c>
      <c r="G297" s="34">
        <v>80000</v>
      </c>
      <c r="H297" s="34">
        <f t="shared" si="12"/>
        <v>20000</v>
      </c>
      <c r="I297" s="34">
        <f t="shared" si="13"/>
        <v>100000</v>
      </c>
    </row>
    <row r="298" s="7" customFormat="true" customHeight="true" spans="1:9">
      <c r="A298" s="13">
        <v>278</v>
      </c>
      <c r="B298" s="21" t="s">
        <v>393</v>
      </c>
      <c r="C298" s="21" t="s">
        <v>12</v>
      </c>
      <c r="D298" s="21" t="s">
        <v>392</v>
      </c>
      <c r="E298" s="21" t="s">
        <v>14</v>
      </c>
      <c r="F298" s="34">
        <v>0</v>
      </c>
      <c r="G298" s="34">
        <v>80000</v>
      </c>
      <c r="H298" s="34">
        <f t="shared" si="12"/>
        <v>20000</v>
      </c>
      <c r="I298" s="34">
        <f t="shared" si="13"/>
        <v>100000</v>
      </c>
    </row>
    <row r="299" customHeight="true" spans="1:9">
      <c r="A299" s="81"/>
      <c r="B299" s="82"/>
      <c r="C299" s="82"/>
      <c r="D299" s="64" t="s">
        <v>394</v>
      </c>
      <c r="E299" s="66" t="s">
        <v>395</v>
      </c>
      <c r="F299" s="36">
        <f>SUM(F259:F296)</f>
        <v>127000</v>
      </c>
      <c r="G299" s="36">
        <f>SUM(G259:G298)</f>
        <v>1243000</v>
      </c>
      <c r="H299" s="36">
        <f>SUM(H259:H298)</f>
        <v>310750</v>
      </c>
      <c r="I299" s="36">
        <f>SUM(I259:I298)</f>
        <v>1553750</v>
      </c>
    </row>
  </sheetData>
  <mergeCells count="1">
    <mergeCell ref="A2:I2"/>
  </mergeCells>
  <conditionalFormatting sqref="B3">
    <cfRule type="duplicateValues" dxfId="0" priority="33"/>
    <cfRule type="duplicateValues" dxfId="0" priority="32"/>
  </conditionalFormatting>
  <conditionalFormatting sqref="B4">
    <cfRule type="duplicateValues" dxfId="0" priority="14"/>
  </conditionalFormatting>
  <conditionalFormatting sqref="B82">
    <cfRule type="duplicateValues" dxfId="0" priority="31"/>
  </conditionalFormatting>
  <conditionalFormatting sqref="B140:C140">
    <cfRule type="iconSet" priority="5">
      <iconSet iconSet="3Arrows">
        <cfvo type="percent" val="0"/>
        <cfvo type="percent" val="33"/>
        <cfvo type="percent" val="67"/>
      </iconSet>
    </cfRule>
  </conditionalFormatting>
  <conditionalFormatting sqref="B163">
    <cfRule type="duplicateValues" dxfId="0" priority="22"/>
    <cfRule type="duplicateValues" dxfId="0" priority="23"/>
    <cfRule type="duplicateValues" dxfId="0" priority="24"/>
  </conditionalFormatting>
  <conditionalFormatting sqref="B206">
    <cfRule type="duplicateValues" dxfId="0" priority="21"/>
  </conditionalFormatting>
  <conditionalFormatting sqref="B296">
    <cfRule type="duplicateValues" dxfId="0" priority="3"/>
    <cfRule type="duplicateValues" dxfId="1" priority="4"/>
  </conditionalFormatting>
  <conditionalFormatting sqref="B4:B44">
    <cfRule type="duplicateValues" dxfId="0" priority="15"/>
  </conditionalFormatting>
  <conditionalFormatting sqref="B5:B44">
    <cfRule type="duplicateValues" dxfId="0" priority="16"/>
  </conditionalFormatting>
  <conditionalFormatting sqref="B67:B81">
    <cfRule type="duplicateValues" dxfId="1" priority="13"/>
  </conditionalFormatting>
  <conditionalFormatting sqref="B84:B91">
    <cfRule type="duplicateValues" dxfId="0" priority="26"/>
  </conditionalFormatting>
  <conditionalFormatting sqref="B93:B110">
    <cfRule type="duplicateValues" dxfId="0" priority="11"/>
    <cfRule type="duplicateValues" dxfId="0" priority="12"/>
  </conditionalFormatting>
  <conditionalFormatting sqref="B297:B298">
    <cfRule type="duplicateValues" dxfId="0" priority="1"/>
    <cfRule type="duplicateValues" dxfId="1" priority="2"/>
  </conditionalFormatting>
  <conditionalFormatting sqref="B2 B45:B66 B83 B164:B205 B162 B299:B1048576 B207:B258">
    <cfRule type="duplicateValues" dxfId="0" priority="37"/>
    <cfRule type="duplicateValues" dxfId="0" priority="38"/>
    <cfRule type="duplicateValues" dxfId="0" priority="39"/>
  </conditionalFormatting>
  <conditionalFormatting sqref="B118 B92">
    <cfRule type="duplicateValues" dxfId="0" priority="9"/>
    <cfRule type="duplicateValues" dxfId="0" priority="10"/>
  </conditionalFormatting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公示（278）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gxxc</cp:lastModifiedBy>
  <dcterms:created xsi:type="dcterms:W3CDTF">2006-09-16T08:00:00Z</dcterms:created>
  <cp:lastPrinted>2020-02-06T14:28:00Z</cp:lastPrinted>
  <dcterms:modified xsi:type="dcterms:W3CDTF">2023-08-25T16:17:58Z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  <property fmtid="{D5CDD505-2E9C-101B-9397-08002B2CF9AE}" pid="3" name="ICV">
    <vt:lpwstr>92A5C24BA1B4408984569619A7542830</vt:lpwstr>
  </property>
</Properties>
</file>