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汇总" sheetId="4" r:id="rId1"/>
    <sheet name="花名册" sheetId="2" r:id="rId2"/>
  </sheets>
  <definedNames>
    <definedName name="_xlnm._FilterDatabase" localSheetId="1" hidden="1">花名册!#REF!</definedName>
    <definedName name="_xlnm.Print_Titles" localSheetId="1">花名册!$1:$2</definedName>
    <definedName name="_xlnm.Print_Titles" localSheetId="0">汇总!$1:$2</definedName>
  </definedNames>
  <calcPr calcId="124519"/>
</workbook>
</file>

<file path=xl/calcChain.xml><?xml version="1.0" encoding="utf-8"?>
<calcChain xmlns="http://schemas.openxmlformats.org/spreadsheetml/2006/main">
  <c r="D196" i="4"/>
  <c r="E196"/>
  <c r="C10"/>
  <c r="C133"/>
  <c r="C143"/>
  <c r="C167"/>
  <c r="C73"/>
  <c r="C79"/>
  <c r="C174"/>
  <c r="C82"/>
  <c r="C45"/>
  <c r="C90"/>
  <c r="C179"/>
  <c r="C65"/>
  <c r="C33"/>
  <c r="C195"/>
  <c r="C61"/>
  <c r="C142"/>
  <c r="C97"/>
  <c r="C116"/>
  <c r="C132"/>
  <c r="C152"/>
  <c r="C125"/>
  <c r="C154"/>
  <c r="C147"/>
  <c r="C136"/>
  <c r="C176"/>
  <c r="C58"/>
  <c r="C43"/>
  <c r="C190"/>
  <c r="C7"/>
  <c r="C124"/>
  <c r="C39"/>
  <c r="C23"/>
  <c r="C44"/>
  <c r="C85"/>
  <c r="C51"/>
  <c r="C26"/>
  <c r="C140"/>
  <c r="C20"/>
  <c r="C184"/>
  <c r="C64"/>
  <c r="C89"/>
  <c r="C9"/>
  <c r="C135"/>
  <c r="C99"/>
  <c r="C131"/>
  <c r="C160"/>
  <c r="C145"/>
  <c r="C111"/>
  <c r="C12"/>
  <c r="C3"/>
  <c r="C127"/>
  <c r="C100"/>
  <c r="C112"/>
  <c r="C161"/>
  <c r="C59"/>
  <c r="C169"/>
  <c r="C67"/>
  <c r="C146"/>
  <c r="C13"/>
  <c r="C110"/>
  <c r="C57"/>
  <c r="C24"/>
  <c r="C98"/>
  <c r="C151"/>
  <c r="C130"/>
  <c r="C153"/>
  <c r="C54"/>
  <c r="C123"/>
  <c r="C171"/>
  <c r="C156"/>
  <c r="C66"/>
  <c r="C17"/>
  <c r="C120"/>
  <c r="C11"/>
  <c r="C144"/>
  <c r="C115"/>
  <c r="C16"/>
  <c r="C149"/>
  <c r="C42"/>
  <c r="C47"/>
  <c r="C91"/>
  <c r="C93"/>
  <c r="C34"/>
  <c r="C6"/>
  <c r="C4"/>
  <c r="C141"/>
  <c r="C94"/>
  <c r="C60"/>
  <c r="C83"/>
  <c r="C128"/>
  <c r="C35"/>
  <c r="C193"/>
  <c r="C31"/>
  <c r="C183"/>
  <c r="C96"/>
  <c r="C185"/>
  <c r="C81"/>
  <c r="C72"/>
  <c r="C102"/>
  <c r="C84"/>
  <c r="C192"/>
  <c r="C29"/>
  <c r="C138"/>
  <c r="C37"/>
  <c r="C5"/>
  <c r="C76"/>
  <c r="C126"/>
  <c r="C14"/>
  <c r="C157"/>
  <c r="C170"/>
  <c r="C139"/>
  <c r="C77"/>
  <c r="C166"/>
  <c r="C165"/>
  <c r="C177"/>
  <c r="C48"/>
  <c r="C70"/>
  <c r="C62"/>
  <c r="C187"/>
  <c r="C178"/>
  <c r="C36"/>
  <c r="C180"/>
  <c r="C95"/>
  <c r="C182"/>
  <c r="C122"/>
  <c r="C172"/>
  <c r="C155"/>
  <c r="C63"/>
  <c r="C106"/>
  <c r="C46"/>
  <c r="C92"/>
  <c r="C194"/>
  <c r="C25"/>
  <c r="C148"/>
  <c r="C22"/>
  <c r="C8"/>
  <c r="C164"/>
  <c r="C129"/>
  <c r="C53"/>
  <c r="C114"/>
  <c r="C19"/>
  <c r="C158"/>
  <c r="C30"/>
  <c r="C162"/>
  <c r="C69"/>
  <c r="C191"/>
  <c r="C189"/>
  <c r="C55"/>
  <c r="C173"/>
  <c r="C188"/>
  <c r="C134"/>
  <c r="C150"/>
  <c r="C103"/>
  <c r="C88"/>
  <c r="C78"/>
  <c r="C49"/>
  <c r="C101"/>
  <c r="C40"/>
  <c r="C86"/>
  <c r="C50"/>
  <c r="C80"/>
  <c r="C159"/>
  <c r="C32"/>
  <c r="C38"/>
  <c r="C74"/>
  <c r="C168"/>
  <c r="C118"/>
  <c r="C163"/>
  <c r="C75"/>
  <c r="C21"/>
  <c r="C104"/>
  <c r="C41"/>
  <c r="C113"/>
  <c r="C109"/>
  <c r="C137"/>
  <c r="C121"/>
  <c r="C87"/>
  <c r="C18"/>
  <c r="C186"/>
  <c r="C105"/>
  <c r="C68"/>
  <c r="C107"/>
  <c r="C27"/>
  <c r="C15"/>
  <c r="C71"/>
  <c r="C52"/>
  <c r="C117"/>
  <c r="C56"/>
  <c r="C181"/>
  <c r="C175"/>
  <c r="C108"/>
  <c r="C28"/>
  <c r="C119"/>
  <c r="F17" i="2"/>
  <c r="E17"/>
  <c r="D17"/>
  <c r="F16"/>
  <c r="E16"/>
  <c r="D16"/>
  <c r="F15"/>
  <c r="E15"/>
  <c r="D15"/>
  <c r="F14"/>
  <c r="E14"/>
  <c r="D14"/>
  <c r="F13"/>
  <c r="E13"/>
  <c r="D13"/>
  <c r="F12"/>
  <c r="E12"/>
  <c r="D12"/>
  <c r="F11"/>
  <c r="E11"/>
  <c r="D11"/>
  <c r="F10"/>
  <c r="E10"/>
  <c r="D10"/>
  <c r="F9"/>
  <c r="E9"/>
  <c r="D9"/>
  <c r="F8"/>
  <c r="E8"/>
  <c r="D8"/>
  <c r="F7"/>
  <c r="E7"/>
  <c r="D7"/>
  <c r="F6"/>
  <c r="E6"/>
  <c r="D6"/>
  <c r="F5"/>
  <c r="E5"/>
  <c r="D5"/>
  <c r="F4"/>
  <c r="E4"/>
  <c r="D4"/>
  <c r="F3"/>
  <c r="E3"/>
  <c r="D3"/>
  <c r="F57"/>
  <c r="E57"/>
  <c r="D57"/>
  <c r="F56"/>
  <c r="E56"/>
  <c r="D56"/>
  <c r="F55"/>
  <c r="E55"/>
  <c r="D55"/>
  <c r="F54"/>
  <c r="E54"/>
  <c r="D54"/>
  <c r="F53"/>
  <c r="E53"/>
  <c r="D53"/>
  <c r="F52"/>
  <c r="E52"/>
  <c r="D52"/>
  <c r="F51"/>
  <c r="E51"/>
  <c r="D51"/>
  <c r="F50"/>
  <c r="E50"/>
  <c r="D50"/>
  <c r="F49"/>
  <c r="E49"/>
  <c r="D49"/>
  <c r="F48"/>
  <c r="E48"/>
  <c r="D48"/>
  <c r="F47"/>
  <c r="E47"/>
  <c r="D47"/>
  <c r="F46"/>
  <c r="E46"/>
  <c r="D46"/>
  <c r="F45"/>
  <c r="E45"/>
  <c r="D45"/>
  <c r="F44"/>
  <c r="E44"/>
  <c r="D44"/>
  <c r="F43"/>
  <c r="E43"/>
  <c r="D43"/>
  <c r="F42"/>
  <c r="E42"/>
  <c r="D42"/>
  <c r="F41"/>
  <c r="E41"/>
  <c r="D41"/>
  <c r="F40"/>
  <c r="E40"/>
  <c r="D40"/>
  <c r="F39"/>
  <c r="E39"/>
  <c r="D39"/>
  <c r="F38"/>
  <c r="E38"/>
  <c r="D38"/>
  <c r="F37"/>
  <c r="E37"/>
  <c r="D37"/>
  <c r="F36"/>
  <c r="E36"/>
  <c r="D36"/>
  <c r="F35"/>
  <c r="E35"/>
  <c r="D35"/>
  <c r="F34"/>
  <c r="E34"/>
  <c r="D34"/>
  <c r="F33"/>
  <c r="E33"/>
  <c r="D33"/>
  <c r="F32"/>
  <c r="E32"/>
  <c r="D32"/>
  <c r="F31"/>
  <c r="E31"/>
  <c r="D31"/>
  <c r="F30"/>
  <c r="E30"/>
  <c r="D30"/>
  <c r="F29"/>
  <c r="E29"/>
  <c r="D29"/>
  <c r="F28"/>
  <c r="E28"/>
  <c r="D28"/>
  <c r="F27"/>
  <c r="E27"/>
  <c r="D27"/>
  <c r="F26"/>
  <c r="E26"/>
  <c r="D26"/>
  <c r="F25"/>
  <c r="E25"/>
  <c r="D25"/>
  <c r="F24"/>
  <c r="E24"/>
  <c r="D24"/>
  <c r="F23"/>
  <c r="E23"/>
  <c r="D23"/>
  <c r="F22"/>
  <c r="E22"/>
  <c r="D22"/>
  <c r="F21"/>
  <c r="E21"/>
  <c r="D21"/>
  <c r="F20"/>
  <c r="E20"/>
  <c r="D20"/>
  <c r="F19"/>
  <c r="E19"/>
  <c r="D19"/>
  <c r="F18"/>
  <c r="E18"/>
  <c r="D18"/>
  <c r="F59"/>
  <c r="E59"/>
  <c r="D59"/>
  <c r="F58"/>
  <c r="E58"/>
  <c r="D58"/>
  <c r="F66"/>
  <c r="E66"/>
  <c r="D66"/>
  <c r="F65"/>
  <c r="E65"/>
  <c r="D65"/>
  <c r="F64"/>
  <c r="E64"/>
  <c r="D64"/>
  <c r="F63"/>
  <c r="E63"/>
  <c r="D63"/>
  <c r="F62"/>
  <c r="E62"/>
  <c r="D62"/>
  <c r="F61"/>
  <c r="E61"/>
  <c r="D61"/>
  <c r="F60"/>
  <c r="E60"/>
  <c r="D60"/>
  <c r="F67"/>
  <c r="E67"/>
  <c r="D67"/>
  <c r="F83"/>
  <c r="E83"/>
  <c r="D83"/>
  <c r="F82"/>
  <c r="E82"/>
  <c r="D82"/>
  <c r="F81"/>
  <c r="E81"/>
  <c r="D81"/>
  <c r="F80"/>
  <c r="E80"/>
  <c r="D80"/>
  <c r="F79"/>
  <c r="E79"/>
  <c r="D79"/>
  <c r="F78"/>
  <c r="E78"/>
  <c r="D78"/>
  <c r="F77"/>
  <c r="E77"/>
  <c r="D77"/>
  <c r="F76"/>
  <c r="E76"/>
  <c r="D76"/>
  <c r="F75"/>
  <c r="E75"/>
  <c r="D75"/>
  <c r="F74"/>
  <c r="E74"/>
  <c r="D74"/>
  <c r="F73"/>
  <c r="E73"/>
  <c r="D73"/>
  <c r="F72"/>
  <c r="E72"/>
  <c r="D72"/>
  <c r="F71"/>
  <c r="E71"/>
  <c r="D71"/>
  <c r="F70"/>
  <c r="E70"/>
  <c r="D70"/>
  <c r="F69"/>
  <c r="E69"/>
  <c r="D69"/>
  <c r="F68"/>
  <c r="E68"/>
  <c r="D68"/>
  <c r="F84"/>
  <c r="E84"/>
  <c r="D84"/>
  <c r="F90"/>
  <c r="E90"/>
  <c r="D90"/>
  <c r="F89"/>
  <c r="E89"/>
  <c r="D89"/>
  <c r="F88"/>
  <c r="E88"/>
  <c r="D88"/>
  <c r="F87"/>
  <c r="E87"/>
  <c r="D87"/>
  <c r="F86"/>
  <c r="E86"/>
  <c r="D86"/>
  <c r="F85"/>
  <c r="E85"/>
  <c r="D85"/>
  <c r="F93"/>
  <c r="E93"/>
  <c r="D93"/>
  <c r="F92"/>
  <c r="E92"/>
  <c r="D92"/>
  <c r="F91"/>
  <c r="E91"/>
  <c r="D91"/>
  <c r="F108"/>
  <c r="E108"/>
  <c r="D108"/>
  <c r="F107"/>
  <c r="E107"/>
  <c r="D107"/>
  <c r="F106"/>
  <c r="E106"/>
  <c r="D106"/>
  <c r="F105"/>
  <c r="E105"/>
  <c r="D105"/>
  <c r="F104"/>
  <c r="E104"/>
  <c r="D104"/>
  <c r="F103"/>
  <c r="E103"/>
  <c r="D103"/>
  <c r="F102"/>
  <c r="E102"/>
  <c r="D102"/>
  <c r="F101"/>
  <c r="E101"/>
  <c r="D101"/>
  <c r="F100"/>
  <c r="E100"/>
  <c r="D100"/>
  <c r="F99"/>
  <c r="E99"/>
  <c r="D99"/>
  <c r="F98"/>
  <c r="E98"/>
  <c r="D98"/>
  <c r="F97"/>
  <c r="E97"/>
  <c r="D97"/>
  <c r="F96"/>
  <c r="E96"/>
  <c r="D96"/>
  <c r="F95"/>
  <c r="E95"/>
  <c r="D95"/>
  <c r="F94"/>
  <c r="E94"/>
  <c r="D94"/>
  <c r="F126"/>
  <c r="E126"/>
  <c r="D126"/>
  <c r="F125"/>
  <c r="E125"/>
  <c r="D125"/>
  <c r="F124"/>
  <c r="E124"/>
  <c r="D124"/>
  <c r="F123"/>
  <c r="E123"/>
  <c r="D123"/>
  <c r="F122"/>
  <c r="E122"/>
  <c r="D122"/>
  <c r="F121"/>
  <c r="E121"/>
  <c r="D121"/>
  <c r="F120"/>
  <c r="E120"/>
  <c r="D120"/>
  <c r="F119"/>
  <c r="E119"/>
  <c r="D119"/>
  <c r="F118"/>
  <c r="E118"/>
  <c r="D118"/>
  <c r="F117"/>
  <c r="E117"/>
  <c r="D117"/>
  <c r="F116"/>
  <c r="E116"/>
  <c r="D116"/>
  <c r="F115"/>
  <c r="E115"/>
  <c r="D115"/>
  <c r="F114"/>
  <c r="E114"/>
  <c r="D114"/>
  <c r="F113"/>
  <c r="E113"/>
  <c r="D113"/>
  <c r="F112"/>
  <c r="E112"/>
  <c r="D112"/>
  <c r="F111"/>
  <c r="E111"/>
  <c r="D111"/>
  <c r="F110"/>
  <c r="E110"/>
  <c r="D110"/>
  <c r="F109"/>
  <c r="E109"/>
  <c r="D109"/>
  <c r="F138"/>
  <c r="E138"/>
  <c r="D138"/>
  <c r="F137"/>
  <c r="E137"/>
  <c r="D137"/>
  <c r="F136"/>
  <c r="E136"/>
  <c r="D136"/>
  <c r="F135"/>
  <c r="E135"/>
  <c r="D135"/>
  <c r="F134"/>
  <c r="E134"/>
  <c r="D134"/>
  <c r="F133"/>
  <c r="E133"/>
  <c r="D133"/>
  <c r="F132"/>
  <c r="E132"/>
  <c r="D132"/>
  <c r="F131"/>
  <c r="E131"/>
  <c r="D131"/>
  <c r="F130"/>
  <c r="E130"/>
  <c r="D130"/>
  <c r="F129"/>
  <c r="E129"/>
  <c r="D129"/>
  <c r="F128"/>
  <c r="E128"/>
  <c r="D128"/>
  <c r="F127"/>
  <c r="E127"/>
  <c r="D127"/>
  <c r="F142"/>
  <c r="E142"/>
  <c r="D142"/>
  <c r="F141"/>
  <c r="E141"/>
  <c r="D141"/>
  <c r="F140"/>
  <c r="E140"/>
  <c r="D140"/>
  <c r="F139"/>
  <c r="E139"/>
  <c r="D139"/>
  <c r="F144"/>
  <c r="E144"/>
  <c r="D144"/>
  <c r="F143"/>
  <c r="E143"/>
  <c r="D143"/>
  <c r="F146"/>
  <c r="E146"/>
  <c r="D146"/>
  <c r="F145"/>
  <c r="E145"/>
  <c r="D145"/>
  <c r="F158"/>
  <c r="E158"/>
  <c r="D158"/>
  <c r="F157"/>
  <c r="E157"/>
  <c r="D157"/>
  <c r="F156"/>
  <c r="E156"/>
  <c r="D156"/>
  <c r="F155"/>
  <c r="E155"/>
  <c r="D155"/>
  <c r="F154"/>
  <c r="E154"/>
  <c r="D154"/>
  <c r="F153"/>
  <c r="E153"/>
  <c r="D153"/>
  <c r="F152"/>
  <c r="E152"/>
  <c r="D152"/>
  <c r="F151"/>
  <c r="E151"/>
  <c r="D151"/>
  <c r="F150"/>
  <c r="E150"/>
  <c r="D150"/>
  <c r="F149"/>
  <c r="E149"/>
  <c r="D149"/>
  <c r="F148"/>
  <c r="E148"/>
  <c r="D148"/>
  <c r="F147"/>
  <c r="E147"/>
  <c r="D147"/>
  <c r="F163"/>
  <c r="E163"/>
  <c r="D163"/>
  <c r="F162"/>
  <c r="E162"/>
  <c r="D162"/>
  <c r="F161"/>
  <c r="E161"/>
  <c r="D161"/>
  <c r="F160"/>
  <c r="E160"/>
  <c r="D160"/>
  <c r="F159"/>
  <c r="E159"/>
  <c r="D159"/>
  <c r="F164"/>
  <c r="E164"/>
  <c r="D164"/>
  <c r="F167"/>
  <c r="E167"/>
  <c r="D167"/>
  <c r="F166"/>
  <c r="E166"/>
  <c r="D166"/>
  <c r="F165"/>
  <c r="E165"/>
  <c r="D165"/>
  <c r="F169"/>
  <c r="E169"/>
  <c r="D169"/>
  <c r="F168"/>
  <c r="E168"/>
  <c r="D168"/>
  <c r="F184"/>
  <c r="E184"/>
  <c r="D184"/>
  <c r="F183"/>
  <c r="E183"/>
  <c r="D183"/>
  <c r="F182"/>
  <c r="E182"/>
  <c r="D182"/>
  <c r="F181"/>
  <c r="E181"/>
  <c r="D181"/>
  <c r="F180"/>
  <c r="E180"/>
  <c r="D180"/>
  <c r="F179"/>
  <c r="E179"/>
  <c r="D179"/>
  <c r="F178"/>
  <c r="E178"/>
  <c r="D178"/>
  <c r="F177"/>
  <c r="E177"/>
  <c r="D177"/>
  <c r="F176"/>
  <c r="E176"/>
  <c r="D176"/>
  <c r="F175"/>
  <c r="E175"/>
  <c r="D175"/>
  <c r="F174"/>
  <c r="E174"/>
  <c r="D174"/>
  <c r="F173"/>
  <c r="E173"/>
  <c r="D173"/>
  <c r="F172"/>
  <c r="E172"/>
  <c r="D172"/>
  <c r="F171"/>
  <c r="E171"/>
  <c r="D171"/>
  <c r="F170"/>
  <c r="E170"/>
  <c r="D170"/>
  <c r="F194"/>
  <c r="E194"/>
  <c r="D194"/>
  <c r="F193"/>
  <c r="E193"/>
  <c r="D193"/>
  <c r="F192"/>
  <c r="E192"/>
  <c r="D192"/>
  <c r="F191"/>
  <c r="E191"/>
  <c r="D191"/>
  <c r="F190"/>
  <c r="E190"/>
  <c r="D190"/>
  <c r="F189"/>
  <c r="E189"/>
  <c r="D189"/>
  <c r="F188"/>
  <c r="E188"/>
  <c r="D188"/>
  <c r="F187"/>
  <c r="E187"/>
  <c r="D187"/>
  <c r="F186"/>
  <c r="E186"/>
  <c r="D186"/>
  <c r="F185"/>
  <c r="E185"/>
  <c r="D185"/>
  <c r="F314"/>
  <c r="E314"/>
  <c r="D314"/>
  <c r="F313"/>
  <c r="E313"/>
  <c r="D313"/>
  <c r="F312"/>
  <c r="E312"/>
  <c r="D312"/>
  <c r="F311"/>
  <c r="E311"/>
  <c r="D311"/>
  <c r="F310"/>
  <c r="E310"/>
  <c r="D310"/>
  <c r="F309"/>
  <c r="E309"/>
  <c r="D309"/>
  <c r="F308"/>
  <c r="E308"/>
  <c r="D308"/>
  <c r="F307"/>
  <c r="E307"/>
  <c r="D307"/>
  <c r="F306"/>
  <c r="E306"/>
  <c r="D306"/>
  <c r="F305"/>
  <c r="E305"/>
  <c r="D305"/>
  <c r="F304"/>
  <c r="E304"/>
  <c r="D304"/>
  <c r="F303"/>
  <c r="E303"/>
  <c r="D303"/>
  <c r="F302"/>
  <c r="E302"/>
  <c r="D302"/>
  <c r="F301"/>
  <c r="E301"/>
  <c r="D301"/>
  <c r="F300"/>
  <c r="E300"/>
  <c r="D300"/>
  <c r="F299"/>
  <c r="E299"/>
  <c r="D299"/>
  <c r="F298"/>
  <c r="E298"/>
  <c r="D298"/>
  <c r="F297"/>
  <c r="E297"/>
  <c r="D297"/>
  <c r="F296"/>
  <c r="E296"/>
  <c r="D296"/>
  <c r="F295"/>
  <c r="E295"/>
  <c r="D295"/>
  <c r="F294"/>
  <c r="E294"/>
  <c r="D294"/>
  <c r="F293"/>
  <c r="E293"/>
  <c r="D293"/>
  <c r="F292"/>
  <c r="E292"/>
  <c r="D292"/>
  <c r="F291"/>
  <c r="E291"/>
  <c r="D291"/>
  <c r="F290"/>
  <c r="E290"/>
  <c r="D290"/>
  <c r="F289"/>
  <c r="E289"/>
  <c r="D289"/>
  <c r="F288"/>
  <c r="E288"/>
  <c r="D288"/>
  <c r="F287"/>
  <c r="E287"/>
  <c r="D287"/>
  <c r="F286"/>
  <c r="E286"/>
  <c r="D286"/>
  <c r="F285"/>
  <c r="E285"/>
  <c r="D285"/>
  <c r="F284"/>
  <c r="E284"/>
  <c r="D284"/>
  <c r="F283"/>
  <c r="E283"/>
  <c r="D283"/>
  <c r="F282"/>
  <c r="E282"/>
  <c r="D282"/>
  <c r="F281"/>
  <c r="E281"/>
  <c r="D281"/>
  <c r="F280"/>
  <c r="E280"/>
  <c r="D280"/>
  <c r="F279"/>
  <c r="E279"/>
  <c r="D279"/>
  <c r="F278"/>
  <c r="E278"/>
  <c r="D278"/>
  <c r="F277"/>
  <c r="E277"/>
  <c r="D277"/>
  <c r="F276"/>
  <c r="E276"/>
  <c r="D276"/>
  <c r="F275"/>
  <c r="E275"/>
  <c r="D275"/>
  <c r="F274"/>
  <c r="E274"/>
  <c r="D274"/>
  <c r="F273"/>
  <c r="E273"/>
  <c r="D273"/>
  <c r="F272"/>
  <c r="E272"/>
  <c r="D272"/>
  <c r="F271"/>
  <c r="E271"/>
  <c r="D271"/>
  <c r="F270"/>
  <c r="E270"/>
  <c r="D270"/>
  <c r="F269"/>
  <c r="E269"/>
  <c r="D269"/>
  <c r="F268"/>
  <c r="E268"/>
  <c r="D268"/>
  <c r="F267"/>
  <c r="E267"/>
  <c r="D267"/>
  <c r="F266"/>
  <c r="E266"/>
  <c r="D266"/>
  <c r="F265"/>
  <c r="E265"/>
  <c r="D265"/>
  <c r="F264"/>
  <c r="E264"/>
  <c r="D264"/>
  <c r="F263"/>
  <c r="E263"/>
  <c r="D263"/>
  <c r="F262"/>
  <c r="E262"/>
  <c r="D262"/>
  <c r="F261"/>
  <c r="E261"/>
  <c r="D261"/>
  <c r="F260"/>
  <c r="E260"/>
  <c r="D260"/>
  <c r="F259"/>
  <c r="E259"/>
  <c r="D259"/>
  <c r="F258"/>
  <c r="E258"/>
  <c r="D258"/>
  <c r="F257"/>
  <c r="E257"/>
  <c r="D257"/>
  <c r="F256"/>
  <c r="E256"/>
  <c r="D256"/>
  <c r="F255"/>
  <c r="E255"/>
  <c r="D255"/>
  <c r="F254"/>
  <c r="E254"/>
  <c r="D254"/>
  <c r="F253"/>
  <c r="E253"/>
  <c r="D253"/>
  <c r="F252"/>
  <c r="E252"/>
  <c r="D252"/>
  <c r="F251"/>
  <c r="E251"/>
  <c r="D251"/>
  <c r="F250"/>
  <c r="E250"/>
  <c r="D250"/>
  <c r="F249"/>
  <c r="E249"/>
  <c r="D249"/>
  <c r="F248"/>
  <c r="E248"/>
  <c r="D248"/>
  <c r="F247"/>
  <c r="E247"/>
  <c r="D247"/>
  <c r="F246"/>
  <c r="E246"/>
  <c r="D246"/>
  <c r="F245"/>
  <c r="E245"/>
  <c r="D245"/>
  <c r="F244"/>
  <c r="E244"/>
  <c r="D244"/>
  <c r="F243"/>
  <c r="E243"/>
  <c r="D243"/>
  <c r="F242"/>
  <c r="E242"/>
  <c r="D242"/>
  <c r="F241"/>
  <c r="E241"/>
  <c r="D241"/>
  <c r="F240"/>
  <c r="E240"/>
  <c r="D240"/>
  <c r="F239"/>
  <c r="E239"/>
  <c r="D239"/>
  <c r="F238"/>
  <c r="E238"/>
  <c r="D238"/>
  <c r="F237"/>
  <c r="E237"/>
  <c r="D237"/>
  <c r="F236"/>
  <c r="E236"/>
  <c r="D236"/>
  <c r="F235"/>
  <c r="E235"/>
  <c r="D235"/>
  <c r="F234"/>
  <c r="E234"/>
  <c r="D234"/>
  <c r="F233"/>
  <c r="E233"/>
  <c r="D233"/>
  <c r="F232"/>
  <c r="E232"/>
  <c r="D232"/>
  <c r="F231"/>
  <c r="E231"/>
  <c r="D231"/>
  <c r="F230"/>
  <c r="E230"/>
  <c r="D230"/>
  <c r="F229"/>
  <c r="E229"/>
  <c r="D229"/>
  <c r="F228"/>
  <c r="E228"/>
  <c r="D228"/>
  <c r="F227"/>
  <c r="E227"/>
  <c r="D227"/>
  <c r="F226"/>
  <c r="E226"/>
  <c r="D226"/>
  <c r="F225"/>
  <c r="E225"/>
  <c r="D225"/>
  <c r="F224"/>
  <c r="E224"/>
  <c r="D224"/>
  <c r="F223"/>
  <c r="E223"/>
  <c r="D223"/>
  <c r="F222"/>
  <c r="E222"/>
  <c r="D222"/>
  <c r="F221"/>
  <c r="E221"/>
  <c r="D221"/>
  <c r="F220"/>
  <c r="E220"/>
  <c r="D220"/>
  <c r="F219"/>
  <c r="E219"/>
  <c r="D219"/>
  <c r="F218"/>
  <c r="E218"/>
  <c r="D218"/>
  <c r="F217"/>
  <c r="E217"/>
  <c r="D217"/>
  <c r="F216"/>
  <c r="E216"/>
  <c r="D216"/>
  <c r="F215"/>
  <c r="E215"/>
  <c r="D215"/>
  <c r="F214"/>
  <c r="E214"/>
  <c r="D214"/>
  <c r="F213"/>
  <c r="E213"/>
  <c r="D213"/>
  <c r="F212"/>
  <c r="E212"/>
  <c r="D212"/>
  <c r="F211"/>
  <c r="E211"/>
  <c r="D211"/>
  <c r="F210"/>
  <c r="E210"/>
  <c r="D210"/>
  <c r="F209"/>
  <c r="E209"/>
  <c r="D209"/>
  <c r="F208"/>
  <c r="E208"/>
  <c r="D208"/>
  <c r="F207"/>
  <c r="E207"/>
  <c r="D207"/>
  <c r="F206"/>
  <c r="E206"/>
  <c r="D206"/>
  <c r="F205"/>
  <c r="E205"/>
  <c r="D205"/>
  <c r="F204"/>
  <c r="E204"/>
  <c r="D204"/>
  <c r="F203"/>
  <c r="E203"/>
  <c r="D203"/>
  <c r="F202"/>
  <c r="E202"/>
  <c r="D202"/>
  <c r="F201"/>
  <c r="E201"/>
  <c r="D201"/>
  <c r="F200"/>
  <c r="E200"/>
  <c r="D200"/>
  <c r="F199"/>
  <c r="E199"/>
  <c r="D199"/>
  <c r="F198"/>
  <c r="E198"/>
  <c r="D198"/>
  <c r="F197"/>
  <c r="E197"/>
  <c r="D197"/>
  <c r="F196"/>
  <c r="E196"/>
  <c r="D196"/>
  <c r="F195"/>
  <c r="E195"/>
  <c r="D195"/>
  <c r="F319"/>
  <c r="E319"/>
  <c r="D319"/>
  <c r="F318"/>
  <c r="E318"/>
  <c r="D318"/>
  <c r="F317"/>
  <c r="E317"/>
  <c r="D317"/>
  <c r="F316"/>
  <c r="E316"/>
  <c r="D316"/>
  <c r="F315"/>
  <c r="E315"/>
  <c r="D315"/>
  <c r="F321"/>
  <c r="E321"/>
  <c r="D321"/>
  <c r="F320"/>
  <c r="E320"/>
  <c r="D320"/>
  <c r="F358"/>
  <c r="E358"/>
  <c r="D358"/>
  <c r="F357"/>
  <c r="E357"/>
  <c r="D357"/>
  <c r="F356"/>
  <c r="E356"/>
  <c r="D356"/>
  <c r="F355"/>
  <c r="E355"/>
  <c r="D355"/>
  <c r="F354"/>
  <c r="E354"/>
  <c r="D354"/>
  <c r="F353"/>
  <c r="E353"/>
  <c r="D353"/>
  <c r="F352"/>
  <c r="E352"/>
  <c r="D352"/>
  <c r="F351"/>
  <c r="E351"/>
  <c r="D351"/>
  <c r="F350"/>
  <c r="E350"/>
  <c r="D350"/>
  <c r="F349"/>
  <c r="E349"/>
  <c r="D349"/>
  <c r="F348"/>
  <c r="E348"/>
  <c r="D348"/>
  <c r="F347"/>
  <c r="E347"/>
  <c r="D347"/>
  <c r="F346"/>
  <c r="E346"/>
  <c r="D346"/>
  <c r="F345"/>
  <c r="E345"/>
  <c r="D345"/>
  <c r="F344"/>
  <c r="E344"/>
  <c r="D344"/>
  <c r="F343"/>
  <c r="E343"/>
  <c r="D343"/>
  <c r="F342"/>
  <c r="E342"/>
  <c r="D342"/>
  <c r="F341"/>
  <c r="E341"/>
  <c r="D341"/>
  <c r="F340"/>
  <c r="E340"/>
  <c r="D340"/>
  <c r="F339"/>
  <c r="E339"/>
  <c r="D339"/>
  <c r="F338"/>
  <c r="E338"/>
  <c r="D338"/>
  <c r="F337"/>
  <c r="E337"/>
  <c r="D337"/>
  <c r="F336"/>
  <c r="E336"/>
  <c r="D336"/>
  <c r="F335"/>
  <c r="E335"/>
  <c r="D335"/>
  <c r="F334"/>
  <c r="E334"/>
  <c r="D334"/>
  <c r="F333"/>
  <c r="E333"/>
  <c r="D333"/>
  <c r="F332"/>
  <c r="E332"/>
  <c r="D332"/>
  <c r="F331"/>
  <c r="E331"/>
  <c r="D331"/>
  <c r="F330"/>
  <c r="E330"/>
  <c r="D330"/>
  <c r="F329"/>
  <c r="E329"/>
  <c r="D329"/>
  <c r="F328"/>
  <c r="E328"/>
  <c r="D328"/>
  <c r="F327"/>
  <c r="E327"/>
  <c r="D327"/>
  <c r="F326"/>
  <c r="E326"/>
  <c r="D326"/>
  <c r="F325"/>
  <c r="E325"/>
  <c r="D325"/>
  <c r="F324"/>
  <c r="E324"/>
  <c r="D324"/>
  <c r="F323"/>
  <c r="E323"/>
  <c r="D323"/>
  <c r="F322"/>
  <c r="E322"/>
  <c r="D322"/>
  <c r="F364"/>
  <c r="E364"/>
  <c r="D364"/>
  <c r="F363"/>
  <c r="E363"/>
  <c r="D363"/>
  <c r="F362"/>
  <c r="E362"/>
  <c r="D362"/>
  <c r="F361"/>
  <c r="E361"/>
  <c r="D361"/>
  <c r="F360"/>
  <c r="E360"/>
  <c r="D360"/>
  <c r="F359"/>
  <c r="E359"/>
  <c r="D359"/>
  <c r="F386"/>
  <c r="E386"/>
  <c r="D386"/>
  <c r="F385"/>
  <c r="E385"/>
  <c r="D385"/>
  <c r="F384"/>
  <c r="E384"/>
  <c r="D384"/>
  <c r="F383"/>
  <c r="E383"/>
  <c r="D383"/>
  <c r="F382"/>
  <c r="E382"/>
  <c r="D382"/>
  <c r="F381"/>
  <c r="E381"/>
  <c r="D381"/>
  <c r="F380"/>
  <c r="E380"/>
  <c r="D380"/>
  <c r="F379"/>
  <c r="E379"/>
  <c r="D379"/>
  <c r="F378"/>
  <c r="E378"/>
  <c r="D378"/>
  <c r="F377"/>
  <c r="E377"/>
  <c r="D377"/>
  <c r="F376"/>
  <c r="E376"/>
  <c r="D376"/>
  <c r="F375"/>
  <c r="E375"/>
  <c r="D375"/>
  <c r="F374"/>
  <c r="E374"/>
  <c r="D374"/>
  <c r="F373"/>
  <c r="E373"/>
  <c r="D373"/>
  <c r="F372"/>
  <c r="E372"/>
  <c r="D372"/>
  <c r="F371"/>
  <c r="E371"/>
  <c r="D371"/>
  <c r="F370"/>
  <c r="E370"/>
  <c r="D370"/>
  <c r="F369"/>
  <c r="E369"/>
  <c r="D369"/>
  <c r="F368"/>
  <c r="E368"/>
  <c r="D368"/>
  <c r="F367"/>
  <c r="E367"/>
  <c r="D367"/>
  <c r="F366"/>
  <c r="E366"/>
  <c r="D366"/>
  <c r="F365"/>
  <c r="E365"/>
  <c r="D365"/>
  <c r="F387"/>
  <c r="E387"/>
  <c r="D387"/>
  <c r="F395"/>
  <c r="E395"/>
  <c r="D395"/>
  <c r="F394"/>
  <c r="E394"/>
  <c r="D394"/>
  <c r="F393"/>
  <c r="E393"/>
  <c r="D393"/>
  <c r="F392"/>
  <c r="E392"/>
  <c r="D392"/>
  <c r="F391"/>
  <c r="E391"/>
  <c r="D391"/>
  <c r="F390"/>
  <c r="E390"/>
  <c r="D390"/>
  <c r="F389"/>
  <c r="E389"/>
  <c r="D389"/>
  <c r="F388"/>
  <c r="E388"/>
  <c r="D388"/>
  <c r="F405"/>
  <c r="E405"/>
  <c r="D405"/>
  <c r="F404"/>
  <c r="E404"/>
  <c r="D404"/>
  <c r="F403"/>
  <c r="E403"/>
  <c r="D403"/>
  <c r="F402"/>
  <c r="E402"/>
  <c r="D402"/>
  <c r="F401"/>
  <c r="E401"/>
  <c r="D401"/>
  <c r="F400"/>
  <c r="E400"/>
  <c r="D400"/>
  <c r="F399"/>
  <c r="E399"/>
  <c r="D399"/>
  <c r="F398"/>
  <c r="E398"/>
  <c r="D398"/>
  <c r="F397"/>
  <c r="E397"/>
  <c r="D397"/>
  <c r="F396"/>
  <c r="E396"/>
  <c r="D396"/>
  <c r="F406"/>
  <c r="E406"/>
  <c r="D406"/>
  <c r="F417"/>
  <c r="E417"/>
  <c r="D417"/>
  <c r="F416"/>
  <c r="E416"/>
  <c r="D416"/>
  <c r="F415"/>
  <c r="E415"/>
  <c r="D415"/>
  <c r="F414"/>
  <c r="E414"/>
  <c r="D414"/>
  <c r="F413"/>
  <c r="E413"/>
  <c r="D413"/>
  <c r="F412"/>
  <c r="E412"/>
  <c r="D412"/>
  <c r="F411"/>
  <c r="E411"/>
  <c r="D411"/>
  <c r="F410"/>
  <c r="E410"/>
  <c r="D410"/>
  <c r="F409"/>
  <c r="E409"/>
  <c r="D409"/>
  <c r="F408"/>
  <c r="E408"/>
  <c r="D408"/>
  <c r="F407"/>
  <c r="E407"/>
  <c r="D407"/>
  <c r="F418"/>
  <c r="E418"/>
  <c r="D418"/>
  <c r="F422"/>
  <c r="E422"/>
  <c r="D422"/>
  <c r="F421"/>
  <c r="E421"/>
  <c r="D421"/>
  <c r="F420"/>
  <c r="E420"/>
  <c r="D420"/>
  <c r="F419"/>
  <c r="E419"/>
  <c r="D419"/>
  <c r="F428"/>
  <c r="E428"/>
  <c r="D428"/>
  <c r="F427"/>
  <c r="E427"/>
  <c r="D427"/>
  <c r="F426"/>
  <c r="E426"/>
  <c r="D426"/>
  <c r="F425"/>
  <c r="E425"/>
  <c r="D425"/>
  <c r="F424"/>
  <c r="E424"/>
  <c r="D424"/>
  <c r="F423"/>
  <c r="E423"/>
  <c r="D423"/>
  <c r="F429"/>
  <c r="E429"/>
  <c r="D429"/>
  <c r="F436"/>
  <c r="E436"/>
  <c r="D436"/>
  <c r="F435"/>
  <c r="E435"/>
  <c r="D435"/>
  <c r="F434"/>
  <c r="E434"/>
  <c r="D434"/>
  <c r="F433"/>
  <c r="E433"/>
  <c r="D433"/>
  <c r="F432"/>
  <c r="E432"/>
  <c r="D432"/>
  <c r="F431"/>
  <c r="E431"/>
  <c r="D431"/>
  <c r="F430"/>
  <c r="E430"/>
  <c r="D430"/>
  <c r="F448"/>
  <c r="E448"/>
  <c r="D448"/>
  <c r="F447"/>
  <c r="E447"/>
  <c r="D447"/>
  <c r="F446"/>
  <c r="E446"/>
  <c r="D446"/>
  <c r="F445"/>
  <c r="E445"/>
  <c r="D445"/>
  <c r="F444"/>
  <c r="E444"/>
  <c r="D444"/>
  <c r="F443"/>
  <c r="E443"/>
  <c r="D443"/>
  <c r="F442"/>
  <c r="E442"/>
  <c r="D442"/>
  <c r="F441"/>
  <c r="E441"/>
  <c r="D441"/>
  <c r="F440"/>
  <c r="E440"/>
  <c r="D440"/>
  <c r="F439"/>
  <c r="E439"/>
  <c r="D439"/>
  <c r="F438"/>
  <c r="E438"/>
  <c r="D438"/>
  <c r="F437"/>
  <c r="E437"/>
  <c r="D437"/>
  <c r="F450"/>
  <c r="E450"/>
  <c r="D450"/>
  <c r="F449"/>
  <c r="E449"/>
  <c r="D449"/>
  <c r="F454"/>
  <c r="E454"/>
  <c r="D454"/>
  <c r="F453"/>
  <c r="E453"/>
  <c r="D453"/>
  <c r="F452"/>
  <c r="E452"/>
  <c r="D452"/>
  <c r="F451"/>
  <c r="E451"/>
  <c r="D451"/>
  <c r="F455"/>
  <c r="E455"/>
  <c r="D455"/>
  <c r="F487"/>
  <c r="E487"/>
  <c r="D487"/>
  <c r="F486"/>
  <c r="E486"/>
  <c r="D486"/>
  <c r="F485"/>
  <c r="E485"/>
  <c r="D485"/>
  <c r="F484"/>
  <c r="E484"/>
  <c r="D484"/>
  <c r="F483"/>
  <c r="E483"/>
  <c r="D483"/>
  <c r="F482"/>
  <c r="E482"/>
  <c r="D482"/>
  <c r="F481"/>
  <c r="E481"/>
  <c r="D481"/>
  <c r="F480"/>
  <c r="E480"/>
  <c r="D480"/>
  <c r="F479"/>
  <c r="E479"/>
  <c r="D479"/>
  <c r="F478"/>
  <c r="E478"/>
  <c r="D478"/>
  <c r="F477"/>
  <c r="E477"/>
  <c r="D477"/>
  <c r="F476"/>
  <c r="E476"/>
  <c r="D476"/>
  <c r="F475"/>
  <c r="E475"/>
  <c r="D475"/>
  <c r="F474"/>
  <c r="E474"/>
  <c r="D474"/>
  <c r="F473"/>
  <c r="E473"/>
  <c r="D473"/>
  <c r="F472"/>
  <c r="E472"/>
  <c r="D472"/>
  <c r="F471"/>
  <c r="E471"/>
  <c r="D471"/>
  <c r="F470"/>
  <c r="E470"/>
  <c r="D470"/>
  <c r="F469"/>
  <c r="E469"/>
  <c r="D469"/>
  <c r="F468"/>
  <c r="E468"/>
  <c r="D468"/>
  <c r="F467"/>
  <c r="E467"/>
  <c r="D467"/>
  <c r="F466"/>
  <c r="E466"/>
  <c r="D466"/>
  <c r="F465"/>
  <c r="E465"/>
  <c r="D465"/>
  <c r="F464"/>
  <c r="E464"/>
  <c r="D464"/>
  <c r="F463"/>
  <c r="E463"/>
  <c r="D463"/>
  <c r="F462"/>
  <c r="E462"/>
  <c r="D462"/>
  <c r="F461"/>
  <c r="E461"/>
  <c r="D461"/>
  <c r="F460"/>
  <c r="E460"/>
  <c r="D460"/>
  <c r="F459"/>
  <c r="E459"/>
  <c r="D459"/>
  <c r="F458"/>
  <c r="E458"/>
  <c r="D458"/>
  <c r="F457"/>
  <c r="E457"/>
  <c r="D457"/>
  <c r="F456"/>
  <c r="E456"/>
  <c r="D456"/>
  <c r="F491"/>
  <c r="E491"/>
  <c r="D491"/>
  <c r="F490"/>
  <c r="E490"/>
  <c r="D490"/>
  <c r="F489"/>
  <c r="E489"/>
  <c r="D489"/>
  <c r="F488"/>
  <c r="E488"/>
  <c r="D488"/>
  <c r="F510"/>
  <c r="E510"/>
  <c r="D510"/>
  <c r="F509"/>
  <c r="E509"/>
  <c r="D509"/>
  <c r="F508"/>
  <c r="E508"/>
  <c r="D508"/>
  <c r="F507"/>
  <c r="E507"/>
  <c r="D507"/>
  <c r="F506"/>
  <c r="E506"/>
  <c r="D506"/>
  <c r="F505"/>
  <c r="E505"/>
  <c r="D505"/>
  <c r="F504"/>
  <c r="E504"/>
  <c r="D504"/>
  <c r="F503"/>
  <c r="E503"/>
  <c r="D503"/>
  <c r="F502"/>
  <c r="E502"/>
  <c r="D502"/>
  <c r="F501"/>
  <c r="E501"/>
  <c r="D501"/>
  <c r="F500"/>
  <c r="E500"/>
  <c r="D500"/>
  <c r="F499"/>
  <c r="E499"/>
  <c r="D499"/>
  <c r="F498"/>
  <c r="E498"/>
  <c r="D498"/>
  <c r="F497"/>
  <c r="E497"/>
  <c r="D497"/>
  <c r="F496"/>
  <c r="E496"/>
  <c r="D496"/>
  <c r="F495"/>
  <c r="E495"/>
  <c r="D495"/>
  <c r="F494"/>
  <c r="E494"/>
  <c r="D494"/>
  <c r="F493"/>
  <c r="E493"/>
  <c r="D493"/>
  <c r="F492"/>
  <c r="E492"/>
  <c r="D492"/>
  <c r="F512"/>
  <c r="E512"/>
  <c r="D512"/>
  <c r="F511"/>
  <c r="E511"/>
  <c r="D511"/>
  <c r="F513"/>
  <c r="E513"/>
  <c r="D513"/>
  <c r="F530"/>
  <c r="E530"/>
  <c r="D530"/>
  <c r="F529"/>
  <c r="E529"/>
  <c r="D529"/>
  <c r="F528"/>
  <c r="E528"/>
  <c r="D528"/>
  <c r="F527"/>
  <c r="E527"/>
  <c r="D527"/>
  <c r="F526"/>
  <c r="E526"/>
  <c r="D526"/>
  <c r="F525"/>
  <c r="E525"/>
  <c r="D525"/>
  <c r="F524"/>
  <c r="E524"/>
  <c r="D524"/>
  <c r="F523"/>
  <c r="E523"/>
  <c r="D523"/>
  <c r="F522"/>
  <c r="E522"/>
  <c r="D522"/>
  <c r="F521"/>
  <c r="E521"/>
  <c r="D521"/>
  <c r="F520"/>
  <c r="E520"/>
  <c r="D520"/>
  <c r="F519"/>
  <c r="E519"/>
  <c r="D519"/>
  <c r="F518"/>
  <c r="E518"/>
  <c r="D518"/>
  <c r="F517"/>
  <c r="E517"/>
  <c r="D517"/>
  <c r="F516"/>
  <c r="E516"/>
  <c r="D516"/>
  <c r="F515"/>
  <c r="E515"/>
  <c r="D515"/>
  <c r="F514"/>
  <c r="E514"/>
  <c r="D514"/>
  <c r="F531"/>
  <c r="E531"/>
  <c r="D531"/>
  <c r="F532"/>
  <c r="E532"/>
  <c r="D532"/>
  <c r="F533"/>
  <c r="E533"/>
  <c r="D533"/>
  <c r="F558"/>
  <c r="E558"/>
  <c r="D558"/>
  <c r="F557"/>
  <c r="E557"/>
  <c r="D557"/>
  <c r="F556"/>
  <c r="E556"/>
  <c r="D556"/>
  <c r="F555"/>
  <c r="E555"/>
  <c r="D555"/>
  <c r="F554"/>
  <c r="E554"/>
  <c r="D554"/>
  <c r="F553"/>
  <c r="E553"/>
  <c r="D553"/>
  <c r="F552"/>
  <c r="E552"/>
  <c r="D552"/>
  <c r="F551"/>
  <c r="E551"/>
  <c r="D551"/>
  <c r="F550"/>
  <c r="E550"/>
  <c r="D550"/>
  <c r="F549"/>
  <c r="E549"/>
  <c r="D549"/>
  <c r="F548"/>
  <c r="E548"/>
  <c r="D548"/>
  <c r="F547"/>
  <c r="E547"/>
  <c r="D547"/>
  <c r="F546"/>
  <c r="E546"/>
  <c r="D546"/>
  <c r="F545"/>
  <c r="E545"/>
  <c r="D545"/>
  <c r="F544"/>
  <c r="E544"/>
  <c r="D544"/>
  <c r="F543"/>
  <c r="E543"/>
  <c r="D543"/>
  <c r="F542"/>
  <c r="E542"/>
  <c r="D542"/>
  <c r="F541"/>
  <c r="E541"/>
  <c r="D541"/>
  <c r="F540"/>
  <c r="E540"/>
  <c r="D540"/>
  <c r="F539"/>
  <c r="E539"/>
  <c r="D539"/>
  <c r="F538"/>
  <c r="E538"/>
  <c r="D538"/>
  <c r="F537"/>
  <c r="E537"/>
  <c r="D537"/>
  <c r="F536"/>
  <c r="E536"/>
  <c r="D536"/>
  <c r="F535"/>
  <c r="E535"/>
  <c r="D535"/>
  <c r="F534"/>
  <c r="E534"/>
  <c r="D534"/>
  <c r="F559"/>
  <c r="E559"/>
  <c r="D559"/>
  <c r="F564"/>
  <c r="E564"/>
  <c r="D564"/>
  <c r="F563"/>
  <c r="E563"/>
  <c r="D563"/>
  <c r="F562"/>
  <c r="E562"/>
  <c r="D562"/>
  <c r="F561"/>
  <c r="E561"/>
  <c r="D561"/>
  <c r="F560"/>
  <c r="E560"/>
  <c r="D560"/>
  <c r="F565"/>
  <c r="E565"/>
  <c r="D565"/>
  <c r="F581"/>
  <c r="E581"/>
  <c r="D581"/>
  <c r="F580"/>
  <c r="E580"/>
  <c r="D580"/>
  <c r="F579"/>
  <c r="E579"/>
  <c r="D579"/>
  <c r="F578"/>
  <c r="E578"/>
  <c r="D578"/>
  <c r="F577"/>
  <c r="E577"/>
  <c r="D577"/>
  <c r="F576"/>
  <c r="E576"/>
  <c r="D576"/>
  <c r="F575"/>
  <c r="E575"/>
  <c r="D575"/>
  <c r="F574"/>
  <c r="E574"/>
  <c r="D574"/>
  <c r="F573"/>
  <c r="E573"/>
  <c r="D573"/>
  <c r="F572"/>
  <c r="E572"/>
  <c r="D572"/>
  <c r="F571"/>
  <c r="E571"/>
  <c r="D571"/>
  <c r="F570"/>
  <c r="E570"/>
  <c r="D570"/>
  <c r="F569"/>
  <c r="E569"/>
  <c r="D569"/>
  <c r="F568"/>
  <c r="E568"/>
  <c r="D568"/>
  <c r="F567"/>
  <c r="E567"/>
  <c r="D567"/>
  <c r="F566"/>
  <c r="E566"/>
  <c r="D566"/>
  <c r="F582"/>
  <c r="E582"/>
  <c r="D582"/>
  <c r="F583"/>
  <c r="E583"/>
  <c r="D583"/>
  <c r="F584"/>
  <c r="E584"/>
  <c r="D584"/>
  <c r="F585"/>
  <c r="E585"/>
  <c r="D585"/>
  <c r="F597"/>
  <c r="E597"/>
  <c r="D597"/>
  <c r="F596"/>
  <c r="E596"/>
  <c r="D596"/>
  <c r="F595"/>
  <c r="E595"/>
  <c r="D595"/>
  <c r="F594"/>
  <c r="E594"/>
  <c r="D594"/>
  <c r="F593"/>
  <c r="E593"/>
  <c r="D593"/>
  <c r="F592"/>
  <c r="E592"/>
  <c r="D592"/>
  <c r="F591"/>
  <c r="E591"/>
  <c r="D591"/>
  <c r="F590"/>
  <c r="E590"/>
  <c r="D590"/>
  <c r="F589"/>
  <c r="E589"/>
  <c r="D589"/>
  <c r="F588"/>
  <c r="E588"/>
  <c r="D588"/>
  <c r="F587"/>
  <c r="E587"/>
  <c r="D587"/>
  <c r="F586"/>
  <c r="E586"/>
  <c r="D586"/>
  <c r="F598"/>
  <c r="E598"/>
  <c r="D598"/>
  <c r="F617"/>
  <c r="E617"/>
  <c r="D617"/>
  <c r="F616"/>
  <c r="E616"/>
  <c r="D616"/>
  <c r="F615"/>
  <c r="E615"/>
  <c r="D615"/>
  <c r="F614"/>
  <c r="E614"/>
  <c r="D614"/>
  <c r="F613"/>
  <c r="E613"/>
  <c r="D613"/>
  <c r="F612"/>
  <c r="E612"/>
  <c r="D612"/>
  <c r="F611"/>
  <c r="E611"/>
  <c r="D611"/>
  <c r="F610"/>
  <c r="E610"/>
  <c r="D610"/>
  <c r="F609"/>
  <c r="E609"/>
  <c r="D609"/>
  <c r="F608"/>
  <c r="E608"/>
  <c r="D608"/>
  <c r="F607"/>
  <c r="E607"/>
  <c r="D607"/>
  <c r="F606"/>
  <c r="E606"/>
  <c r="D606"/>
  <c r="F605"/>
  <c r="E605"/>
  <c r="D605"/>
  <c r="F604"/>
  <c r="E604"/>
  <c r="D604"/>
  <c r="F603"/>
  <c r="E603"/>
  <c r="D603"/>
  <c r="F602"/>
  <c r="E602"/>
  <c r="D602"/>
  <c r="F601"/>
  <c r="E601"/>
  <c r="D601"/>
  <c r="F600"/>
  <c r="E600"/>
  <c r="D600"/>
  <c r="F599"/>
  <c r="E599"/>
  <c r="D599"/>
  <c r="F618"/>
  <c r="E618"/>
  <c r="D618"/>
  <c r="F620"/>
  <c r="E620"/>
  <c r="D620"/>
  <c r="F619"/>
  <c r="E619"/>
  <c r="D619"/>
  <c r="F625"/>
  <c r="E625"/>
  <c r="D625"/>
  <c r="F624"/>
  <c r="E624"/>
  <c r="D624"/>
  <c r="F623"/>
  <c r="E623"/>
  <c r="D623"/>
  <c r="F622"/>
  <c r="E622"/>
  <c r="D622"/>
  <c r="F621"/>
  <c r="E621"/>
  <c r="D621"/>
  <c r="F642"/>
  <c r="E642"/>
  <c r="D642"/>
  <c r="F641"/>
  <c r="E641"/>
  <c r="D641"/>
  <c r="F640"/>
  <c r="E640"/>
  <c r="D640"/>
  <c r="F639"/>
  <c r="E639"/>
  <c r="D639"/>
  <c r="F638"/>
  <c r="E638"/>
  <c r="D638"/>
  <c r="F637"/>
  <c r="E637"/>
  <c r="D637"/>
  <c r="F636"/>
  <c r="E636"/>
  <c r="D636"/>
  <c r="F635"/>
  <c r="E635"/>
  <c r="D635"/>
  <c r="F634"/>
  <c r="E634"/>
  <c r="D634"/>
  <c r="F633"/>
  <c r="E633"/>
  <c r="D633"/>
  <c r="F632"/>
  <c r="E632"/>
  <c r="D632"/>
  <c r="F631"/>
  <c r="E631"/>
  <c r="D631"/>
  <c r="F630"/>
  <c r="E630"/>
  <c r="D630"/>
  <c r="F629"/>
  <c r="E629"/>
  <c r="D629"/>
  <c r="F628"/>
  <c r="E628"/>
  <c r="D628"/>
  <c r="F627"/>
  <c r="E627"/>
  <c r="D627"/>
  <c r="F626"/>
  <c r="E626"/>
  <c r="D626"/>
  <c r="F706"/>
  <c r="E706"/>
  <c r="D706"/>
  <c r="F705"/>
  <c r="E705"/>
  <c r="D705"/>
  <c r="F704"/>
  <c r="E704"/>
  <c r="D704"/>
  <c r="F703"/>
  <c r="E703"/>
  <c r="D703"/>
  <c r="F702"/>
  <c r="E702"/>
  <c r="D702"/>
  <c r="F701"/>
  <c r="E701"/>
  <c r="D701"/>
  <c r="F700"/>
  <c r="E700"/>
  <c r="D700"/>
  <c r="F699"/>
  <c r="E699"/>
  <c r="D699"/>
  <c r="F698"/>
  <c r="E698"/>
  <c r="D698"/>
  <c r="F697"/>
  <c r="E697"/>
  <c r="D697"/>
  <c r="F696"/>
  <c r="E696"/>
  <c r="D696"/>
  <c r="F695"/>
  <c r="E695"/>
  <c r="D695"/>
  <c r="F694"/>
  <c r="E694"/>
  <c r="D694"/>
  <c r="F693"/>
  <c r="E693"/>
  <c r="D693"/>
  <c r="F692"/>
  <c r="E692"/>
  <c r="D692"/>
  <c r="F691"/>
  <c r="E691"/>
  <c r="D691"/>
  <c r="F690"/>
  <c r="E690"/>
  <c r="D690"/>
  <c r="F689"/>
  <c r="E689"/>
  <c r="D689"/>
  <c r="F688"/>
  <c r="E688"/>
  <c r="D688"/>
  <c r="F687"/>
  <c r="E687"/>
  <c r="D687"/>
  <c r="F686"/>
  <c r="E686"/>
  <c r="D686"/>
  <c r="F685"/>
  <c r="E685"/>
  <c r="D685"/>
  <c r="F684"/>
  <c r="E684"/>
  <c r="D684"/>
  <c r="F683"/>
  <c r="E683"/>
  <c r="D683"/>
  <c r="F682"/>
  <c r="E682"/>
  <c r="D682"/>
  <c r="F681"/>
  <c r="E681"/>
  <c r="D681"/>
  <c r="F680"/>
  <c r="E680"/>
  <c r="D680"/>
  <c r="F679"/>
  <c r="E679"/>
  <c r="D679"/>
  <c r="F678"/>
  <c r="E678"/>
  <c r="D678"/>
  <c r="F677"/>
  <c r="E677"/>
  <c r="D677"/>
  <c r="F676"/>
  <c r="E676"/>
  <c r="D676"/>
  <c r="F675"/>
  <c r="E675"/>
  <c r="D675"/>
  <c r="F674"/>
  <c r="E674"/>
  <c r="D674"/>
  <c r="F673"/>
  <c r="E673"/>
  <c r="D673"/>
  <c r="F672"/>
  <c r="E672"/>
  <c r="D672"/>
  <c r="F671"/>
  <c r="E671"/>
  <c r="D671"/>
  <c r="F670"/>
  <c r="E670"/>
  <c r="D670"/>
  <c r="F669"/>
  <c r="E669"/>
  <c r="D669"/>
  <c r="F668"/>
  <c r="E668"/>
  <c r="D668"/>
  <c r="F667"/>
  <c r="E667"/>
  <c r="D667"/>
  <c r="F666"/>
  <c r="E666"/>
  <c r="D666"/>
  <c r="F665"/>
  <c r="E665"/>
  <c r="D665"/>
  <c r="F664"/>
  <c r="E664"/>
  <c r="D664"/>
  <c r="F663"/>
  <c r="E663"/>
  <c r="D663"/>
  <c r="F662"/>
  <c r="E662"/>
  <c r="D662"/>
  <c r="F661"/>
  <c r="E661"/>
  <c r="D661"/>
  <c r="F660"/>
  <c r="E660"/>
  <c r="D660"/>
  <c r="F659"/>
  <c r="E659"/>
  <c r="D659"/>
  <c r="F658"/>
  <c r="E658"/>
  <c r="D658"/>
  <c r="F657"/>
  <c r="E657"/>
  <c r="D657"/>
  <c r="F656"/>
  <c r="E656"/>
  <c r="D656"/>
  <c r="F655"/>
  <c r="E655"/>
  <c r="D655"/>
  <c r="F654"/>
  <c r="E654"/>
  <c r="D654"/>
  <c r="F653"/>
  <c r="E653"/>
  <c r="D653"/>
  <c r="F652"/>
  <c r="E652"/>
  <c r="D652"/>
  <c r="F651"/>
  <c r="E651"/>
  <c r="D651"/>
  <c r="F650"/>
  <c r="E650"/>
  <c r="D650"/>
  <c r="F649"/>
  <c r="E649"/>
  <c r="D649"/>
  <c r="F648"/>
  <c r="E648"/>
  <c r="D648"/>
  <c r="F647"/>
  <c r="E647"/>
  <c r="D647"/>
  <c r="F646"/>
  <c r="E646"/>
  <c r="D646"/>
  <c r="F645"/>
  <c r="E645"/>
  <c r="D645"/>
  <c r="F644"/>
  <c r="E644"/>
  <c r="D644"/>
  <c r="F643"/>
  <c r="E643"/>
  <c r="D643"/>
  <c r="F719"/>
  <c r="E719"/>
  <c r="D719"/>
  <c r="F718"/>
  <c r="E718"/>
  <c r="D718"/>
  <c r="F717"/>
  <c r="E717"/>
  <c r="D717"/>
  <c r="F716"/>
  <c r="E716"/>
  <c r="D716"/>
  <c r="F715"/>
  <c r="E715"/>
  <c r="D715"/>
  <c r="F714"/>
  <c r="E714"/>
  <c r="D714"/>
  <c r="F713"/>
  <c r="E713"/>
  <c r="D713"/>
  <c r="F712"/>
  <c r="E712"/>
  <c r="D712"/>
  <c r="F711"/>
  <c r="E711"/>
  <c r="D711"/>
  <c r="F710"/>
  <c r="E710"/>
  <c r="D710"/>
  <c r="F709"/>
  <c r="E709"/>
  <c r="D709"/>
  <c r="F708"/>
  <c r="E708"/>
  <c r="D708"/>
  <c r="F707"/>
  <c r="E707"/>
  <c r="D707"/>
  <c r="F736"/>
  <c r="E736"/>
  <c r="D736"/>
  <c r="F735"/>
  <c r="E735"/>
  <c r="D735"/>
  <c r="F734"/>
  <c r="E734"/>
  <c r="D734"/>
  <c r="F733"/>
  <c r="E733"/>
  <c r="D733"/>
  <c r="F732"/>
  <c r="E732"/>
  <c r="D732"/>
  <c r="F731"/>
  <c r="E731"/>
  <c r="D731"/>
  <c r="F730"/>
  <c r="E730"/>
  <c r="D730"/>
  <c r="F729"/>
  <c r="E729"/>
  <c r="D729"/>
  <c r="F728"/>
  <c r="E728"/>
  <c r="D728"/>
  <c r="F727"/>
  <c r="E727"/>
  <c r="D727"/>
  <c r="F726"/>
  <c r="E726"/>
  <c r="D726"/>
  <c r="F725"/>
  <c r="E725"/>
  <c r="D725"/>
  <c r="F724"/>
  <c r="E724"/>
  <c r="D724"/>
  <c r="F723"/>
  <c r="E723"/>
  <c r="D723"/>
  <c r="F722"/>
  <c r="E722"/>
  <c r="D722"/>
  <c r="F721"/>
  <c r="E721"/>
  <c r="D721"/>
  <c r="F720"/>
  <c r="E720"/>
  <c r="D720"/>
  <c r="F737"/>
  <c r="E737"/>
  <c r="D737"/>
  <c r="F743"/>
  <c r="E743"/>
  <c r="D743"/>
  <c r="F742"/>
  <c r="E742"/>
  <c r="D742"/>
  <c r="F741"/>
  <c r="E741"/>
  <c r="D741"/>
  <c r="F740"/>
  <c r="E740"/>
  <c r="D740"/>
  <c r="F739"/>
  <c r="E739"/>
  <c r="D739"/>
  <c r="F738"/>
  <c r="E738"/>
  <c r="D738"/>
  <c r="F749"/>
  <c r="E749"/>
  <c r="D749"/>
  <c r="F748"/>
  <c r="E748"/>
  <c r="D748"/>
  <c r="F747"/>
  <c r="E747"/>
  <c r="D747"/>
  <c r="F746"/>
  <c r="E746"/>
  <c r="D746"/>
  <c r="F745"/>
  <c r="E745"/>
  <c r="D745"/>
  <c r="F744"/>
  <c r="E744"/>
  <c r="D744"/>
  <c r="F751"/>
  <c r="E751"/>
  <c r="D751"/>
  <c r="F750"/>
  <c r="E750"/>
  <c r="D750"/>
  <c r="F755"/>
  <c r="E755"/>
  <c r="D755"/>
  <c r="F754"/>
  <c r="E754"/>
  <c r="D754"/>
  <c r="F753"/>
  <c r="E753"/>
  <c r="D753"/>
  <c r="F752"/>
  <c r="E752"/>
  <c r="D752"/>
  <c r="F756"/>
  <c r="E756"/>
  <c r="D756"/>
  <c r="F762"/>
  <c r="E762"/>
  <c r="D762"/>
  <c r="F761"/>
  <c r="E761"/>
  <c r="D761"/>
  <c r="F760"/>
  <c r="E760"/>
  <c r="D760"/>
  <c r="F759"/>
  <c r="E759"/>
  <c r="D759"/>
  <c r="F758"/>
  <c r="E758"/>
  <c r="D758"/>
  <c r="F757"/>
  <c r="E757"/>
  <c r="D757"/>
  <c r="F803"/>
  <c r="E803"/>
  <c r="D803"/>
  <c r="F802"/>
  <c r="E802"/>
  <c r="D802"/>
  <c r="F801"/>
  <c r="E801"/>
  <c r="D801"/>
  <c r="F800"/>
  <c r="E800"/>
  <c r="D800"/>
  <c r="F799"/>
  <c r="E799"/>
  <c r="D799"/>
  <c r="F798"/>
  <c r="E798"/>
  <c r="D798"/>
  <c r="F797"/>
  <c r="E797"/>
  <c r="D797"/>
  <c r="F796"/>
  <c r="E796"/>
  <c r="D796"/>
  <c r="F795"/>
  <c r="E795"/>
  <c r="D795"/>
  <c r="F794"/>
  <c r="E794"/>
  <c r="D794"/>
  <c r="F793"/>
  <c r="E793"/>
  <c r="D793"/>
  <c r="F792"/>
  <c r="E792"/>
  <c r="D792"/>
  <c r="F791"/>
  <c r="E791"/>
  <c r="D791"/>
  <c r="F790"/>
  <c r="E790"/>
  <c r="D790"/>
  <c r="F789"/>
  <c r="E789"/>
  <c r="D789"/>
  <c r="F788"/>
  <c r="E788"/>
  <c r="D788"/>
  <c r="F787"/>
  <c r="E787"/>
  <c r="D787"/>
  <c r="F786"/>
  <c r="E786"/>
  <c r="D786"/>
  <c r="F785"/>
  <c r="E785"/>
  <c r="D785"/>
  <c r="F784"/>
  <c r="E784"/>
  <c r="D784"/>
  <c r="F783"/>
  <c r="E783"/>
  <c r="D783"/>
  <c r="F782"/>
  <c r="E782"/>
  <c r="D782"/>
  <c r="F781"/>
  <c r="E781"/>
  <c r="D781"/>
  <c r="F780"/>
  <c r="E780"/>
  <c r="D780"/>
  <c r="F779"/>
  <c r="E779"/>
  <c r="D779"/>
  <c r="F778"/>
  <c r="E778"/>
  <c r="D778"/>
  <c r="F777"/>
  <c r="E777"/>
  <c r="D777"/>
  <c r="F776"/>
  <c r="E776"/>
  <c r="D776"/>
  <c r="F775"/>
  <c r="E775"/>
  <c r="D775"/>
  <c r="F774"/>
  <c r="E774"/>
  <c r="D774"/>
  <c r="F773"/>
  <c r="E773"/>
  <c r="D773"/>
  <c r="F772"/>
  <c r="E772"/>
  <c r="D772"/>
  <c r="F771"/>
  <c r="E771"/>
  <c r="D771"/>
  <c r="F770"/>
  <c r="E770"/>
  <c r="D770"/>
  <c r="F769"/>
  <c r="E769"/>
  <c r="D769"/>
  <c r="F768"/>
  <c r="E768"/>
  <c r="D768"/>
  <c r="F767"/>
  <c r="E767"/>
  <c r="D767"/>
  <c r="F766"/>
  <c r="E766"/>
  <c r="D766"/>
  <c r="F765"/>
  <c r="E765"/>
  <c r="D765"/>
  <c r="F764"/>
  <c r="E764"/>
  <c r="D764"/>
  <c r="F763"/>
  <c r="E763"/>
  <c r="D763"/>
  <c r="F860"/>
  <c r="E860"/>
  <c r="D860"/>
  <c r="F859"/>
  <c r="E859"/>
  <c r="D859"/>
  <c r="F858"/>
  <c r="E858"/>
  <c r="D858"/>
  <c r="F857"/>
  <c r="E857"/>
  <c r="D857"/>
  <c r="F856"/>
  <c r="E856"/>
  <c r="D856"/>
  <c r="F855"/>
  <c r="E855"/>
  <c r="D855"/>
  <c r="F854"/>
  <c r="E854"/>
  <c r="D854"/>
  <c r="F853"/>
  <c r="E853"/>
  <c r="D853"/>
  <c r="F852"/>
  <c r="E852"/>
  <c r="D852"/>
  <c r="F851"/>
  <c r="E851"/>
  <c r="D851"/>
  <c r="F850"/>
  <c r="E850"/>
  <c r="D850"/>
  <c r="F849"/>
  <c r="E849"/>
  <c r="D849"/>
  <c r="F848"/>
  <c r="E848"/>
  <c r="D848"/>
  <c r="F847"/>
  <c r="E847"/>
  <c r="D847"/>
  <c r="F846"/>
  <c r="E846"/>
  <c r="D846"/>
  <c r="F845"/>
  <c r="E845"/>
  <c r="D845"/>
  <c r="F844"/>
  <c r="E844"/>
  <c r="D844"/>
  <c r="F843"/>
  <c r="E843"/>
  <c r="D843"/>
  <c r="F842"/>
  <c r="E842"/>
  <c r="D842"/>
  <c r="F841"/>
  <c r="E841"/>
  <c r="D841"/>
  <c r="F840"/>
  <c r="E840"/>
  <c r="D840"/>
  <c r="F839"/>
  <c r="E839"/>
  <c r="D839"/>
  <c r="F838"/>
  <c r="E838"/>
  <c r="D838"/>
  <c r="F837"/>
  <c r="E837"/>
  <c r="D837"/>
  <c r="F836"/>
  <c r="E836"/>
  <c r="D836"/>
  <c r="F835"/>
  <c r="E835"/>
  <c r="D835"/>
  <c r="F834"/>
  <c r="E834"/>
  <c r="D834"/>
  <c r="F833"/>
  <c r="E833"/>
  <c r="D833"/>
  <c r="F832"/>
  <c r="E832"/>
  <c r="D832"/>
  <c r="F831"/>
  <c r="E831"/>
  <c r="D831"/>
  <c r="F830"/>
  <c r="E830"/>
  <c r="D830"/>
  <c r="F829"/>
  <c r="E829"/>
  <c r="D829"/>
  <c r="F828"/>
  <c r="E828"/>
  <c r="D828"/>
  <c r="F827"/>
  <c r="E827"/>
  <c r="D827"/>
  <c r="F826"/>
  <c r="E826"/>
  <c r="D826"/>
  <c r="F825"/>
  <c r="E825"/>
  <c r="D825"/>
  <c r="F824"/>
  <c r="E824"/>
  <c r="D824"/>
  <c r="F823"/>
  <c r="E823"/>
  <c r="D823"/>
  <c r="F822"/>
  <c r="E822"/>
  <c r="D822"/>
  <c r="F821"/>
  <c r="E821"/>
  <c r="D821"/>
  <c r="F820"/>
  <c r="E820"/>
  <c r="D820"/>
  <c r="F819"/>
  <c r="E819"/>
  <c r="D819"/>
  <c r="F818"/>
  <c r="E818"/>
  <c r="D818"/>
  <c r="F817"/>
  <c r="E817"/>
  <c r="D817"/>
  <c r="F816"/>
  <c r="E816"/>
  <c r="D816"/>
  <c r="F815"/>
  <c r="E815"/>
  <c r="D815"/>
  <c r="F814"/>
  <c r="E814"/>
  <c r="D814"/>
  <c r="F813"/>
  <c r="E813"/>
  <c r="D813"/>
  <c r="F812"/>
  <c r="E812"/>
  <c r="D812"/>
  <c r="F811"/>
  <c r="E811"/>
  <c r="D811"/>
  <c r="F810"/>
  <c r="E810"/>
  <c r="D810"/>
  <c r="F809"/>
  <c r="E809"/>
  <c r="D809"/>
  <c r="F808"/>
  <c r="E808"/>
  <c r="D808"/>
  <c r="F807"/>
  <c r="E807"/>
  <c r="D807"/>
  <c r="F806"/>
  <c r="E806"/>
  <c r="D806"/>
  <c r="F805"/>
  <c r="E805"/>
  <c r="D805"/>
  <c r="F804"/>
  <c r="E804"/>
  <c r="D804"/>
  <c r="F861"/>
  <c r="E861"/>
  <c r="D861"/>
  <c r="F864"/>
  <c r="E864"/>
  <c r="D864"/>
  <c r="F863"/>
  <c r="E863"/>
  <c r="D863"/>
  <c r="F862"/>
  <c r="E862"/>
  <c r="D862"/>
  <c r="F875"/>
  <c r="E875"/>
  <c r="D875"/>
  <c r="F874"/>
  <c r="E874"/>
  <c r="D874"/>
  <c r="F873"/>
  <c r="E873"/>
  <c r="D873"/>
  <c r="F872"/>
  <c r="E872"/>
  <c r="D872"/>
  <c r="F871"/>
  <c r="E871"/>
  <c r="D871"/>
  <c r="F870"/>
  <c r="E870"/>
  <c r="D870"/>
  <c r="F869"/>
  <c r="E869"/>
  <c r="D869"/>
  <c r="F868"/>
  <c r="E868"/>
  <c r="D868"/>
  <c r="F867"/>
  <c r="E867"/>
  <c r="D867"/>
  <c r="F866"/>
  <c r="E866"/>
  <c r="D866"/>
  <c r="F865"/>
  <c r="E865"/>
  <c r="D865"/>
  <c r="F876"/>
  <c r="E876"/>
  <c r="D876"/>
  <c r="F883"/>
  <c r="E883"/>
  <c r="D883"/>
  <c r="F882"/>
  <c r="E882"/>
  <c r="D882"/>
  <c r="F881"/>
  <c r="E881"/>
  <c r="D881"/>
  <c r="F880"/>
  <c r="E880"/>
  <c r="D880"/>
  <c r="F879"/>
  <c r="E879"/>
  <c r="D879"/>
  <c r="F878"/>
  <c r="E878"/>
  <c r="D878"/>
  <c r="F877"/>
  <c r="E877"/>
  <c r="D877"/>
  <c r="F886"/>
  <c r="E886"/>
  <c r="D886"/>
  <c r="F885"/>
  <c r="E885"/>
  <c r="D885"/>
  <c r="F884"/>
  <c r="E884"/>
  <c r="D884"/>
  <c r="F888"/>
  <c r="E888"/>
  <c r="D888"/>
  <c r="F887"/>
  <c r="E887"/>
  <c r="D887"/>
  <c r="F892"/>
  <c r="E892"/>
  <c r="D892"/>
  <c r="F891"/>
  <c r="E891"/>
  <c r="D891"/>
  <c r="F890"/>
  <c r="E890"/>
  <c r="D890"/>
  <c r="F889"/>
  <c r="E889"/>
  <c r="D889"/>
  <c r="F897"/>
  <c r="E897"/>
  <c r="D897"/>
  <c r="F896"/>
  <c r="E896"/>
  <c r="D896"/>
  <c r="F895"/>
  <c r="E895"/>
  <c r="D895"/>
  <c r="F894"/>
  <c r="E894"/>
  <c r="D894"/>
  <c r="F893"/>
  <c r="E893"/>
  <c r="D893"/>
  <c r="F901"/>
  <c r="E901"/>
  <c r="D901"/>
  <c r="F900"/>
  <c r="E900"/>
  <c r="D900"/>
  <c r="F899"/>
  <c r="E899"/>
  <c r="D899"/>
  <c r="F898"/>
  <c r="E898"/>
  <c r="D898"/>
  <c r="F904"/>
  <c r="E904"/>
  <c r="D904"/>
  <c r="F903"/>
  <c r="E903"/>
  <c r="D903"/>
  <c r="F902"/>
  <c r="E902"/>
  <c r="D902"/>
  <c r="F906"/>
  <c r="E906"/>
  <c r="D906"/>
  <c r="F905"/>
  <c r="E905"/>
  <c r="D905"/>
  <c r="F909"/>
  <c r="E909"/>
  <c r="D909"/>
  <c r="F908"/>
  <c r="E908"/>
  <c r="D908"/>
  <c r="F907"/>
  <c r="E907"/>
  <c r="D907"/>
  <c r="F910"/>
  <c r="E910"/>
  <c r="D910"/>
  <c r="F912"/>
  <c r="E912"/>
  <c r="D912"/>
  <c r="F911"/>
  <c r="E911"/>
  <c r="D911"/>
  <c r="F914"/>
  <c r="E914"/>
  <c r="D914"/>
  <c r="F913"/>
  <c r="E913"/>
  <c r="D913"/>
  <c r="F919"/>
  <c r="E919"/>
  <c r="D919"/>
  <c r="F918"/>
  <c r="E918"/>
  <c r="D918"/>
  <c r="F917"/>
  <c r="E917"/>
  <c r="D917"/>
  <c r="F916"/>
  <c r="E916"/>
  <c r="D916"/>
  <c r="F915"/>
  <c r="E915"/>
  <c r="D915"/>
  <c r="F920"/>
  <c r="E920"/>
  <c r="D920"/>
  <c r="F921"/>
  <c r="E921"/>
  <c r="D921"/>
  <c r="F924"/>
  <c r="E924"/>
  <c r="D924"/>
  <c r="F923"/>
  <c r="E923"/>
  <c r="D923"/>
  <c r="F922"/>
  <c r="E922"/>
  <c r="D922"/>
  <c r="F925"/>
  <c r="E925"/>
  <c r="D925"/>
  <c r="F926"/>
  <c r="E926"/>
  <c r="D926"/>
  <c r="F927"/>
  <c r="E927"/>
  <c r="D927"/>
  <c r="F930"/>
  <c r="E930"/>
  <c r="D930"/>
  <c r="F929"/>
  <c r="E929"/>
  <c r="D929"/>
  <c r="F928"/>
  <c r="E928"/>
  <c r="D928"/>
  <c r="F931"/>
  <c r="E931"/>
  <c r="D931"/>
  <c r="F935"/>
  <c r="E935"/>
  <c r="D935"/>
  <c r="F934"/>
  <c r="E934"/>
  <c r="D934"/>
  <c r="F933"/>
  <c r="E933"/>
  <c r="D933"/>
  <c r="F932"/>
  <c r="E932"/>
  <c r="D932"/>
  <c r="F941"/>
  <c r="E941"/>
  <c r="D941"/>
  <c r="F940"/>
  <c r="E940"/>
  <c r="D940"/>
  <c r="F939"/>
  <c r="E939"/>
  <c r="D939"/>
  <c r="F938"/>
  <c r="E938"/>
  <c r="D938"/>
  <c r="F937"/>
  <c r="E937"/>
  <c r="D937"/>
  <c r="F936"/>
  <c r="E936"/>
  <c r="D936"/>
  <c r="F942"/>
  <c r="E942"/>
  <c r="D942"/>
  <c r="F948"/>
  <c r="E948"/>
  <c r="D948"/>
  <c r="F947"/>
  <c r="E947"/>
  <c r="D947"/>
  <c r="F946"/>
  <c r="E946"/>
  <c r="D946"/>
  <c r="F945"/>
  <c r="E945"/>
  <c r="D945"/>
  <c r="F944"/>
  <c r="E944"/>
  <c r="D944"/>
  <c r="F943"/>
  <c r="E943"/>
  <c r="D943"/>
  <c r="F952"/>
  <c r="E952"/>
  <c r="D952"/>
  <c r="F951"/>
  <c r="E951"/>
  <c r="D951"/>
  <c r="F950"/>
  <c r="E950"/>
  <c r="D950"/>
  <c r="F949"/>
  <c r="E949"/>
  <c r="D949"/>
  <c r="F965"/>
  <c r="E965"/>
  <c r="D965"/>
  <c r="F964"/>
  <c r="E964"/>
  <c r="D964"/>
  <c r="F963"/>
  <c r="E963"/>
  <c r="D963"/>
  <c r="F962"/>
  <c r="E962"/>
  <c r="D962"/>
  <c r="F961"/>
  <c r="E961"/>
  <c r="D961"/>
  <c r="F960"/>
  <c r="E960"/>
  <c r="D960"/>
  <c r="F959"/>
  <c r="E959"/>
  <c r="D959"/>
  <c r="F958"/>
  <c r="E958"/>
  <c r="D958"/>
  <c r="F957"/>
  <c r="E957"/>
  <c r="D957"/>
  <c r="F956"/>
  <c r="E956"/>
  <c r="D956"/>
  <c r="F955"/>
  <c r="E955"/>
  <c r="D955"/>
  <c r="F954"/>
  <c r="E954"/>
  <c r="D954"/>
  <c r="F953"/>
  <c r="E953"/>
  <c r="D953"/>
  <c r="F969"/>
  <c r="E969"/>
  <c r="D969"/>
  <c r="F968"/>
  <c r="E968"/>
  <c r="D968"/>
  <c r="F967"/>
  <c r="E967"/>
  <c r="D967"/>
  <c r="F966"/>
  <c r="E966"/>
  <c r="D966"/>
  <c r="F970"/>
  <c r="E970"/>
  <c r="D970"/>
  <c r="F988"/>
  <c r="E988"/>
  <c r="D988"/>
  <c r="F987"/>
  <c r="E987"/>
  <c r="D987"/>
  <c r="F986"/>
  <c r="E986"/>
  <c r="D986"/>
  <c r="F985"/>
  <c r="E985"/>
  <c r="D985"/>
  <c r="F984"/>
  <c r="E984"/>
  <c r="D984"/>
  <c r="F983"/>
  <c r="E983"/>
  <c r="D983"/>
  <c r="F982"/>
  <c r="E982"/>
  <c r="D982"/>
  <c r="F981"/>
  <c r="E981"/>
  <c r="D981"/>
  <c r="F980"/>
  <c r="E980"/>
  <c r="D980"/>
  <c r="F979"/>
  <c r="E979"/>
  <c r="D979"/>
  <c r="F978"/>
  <c r="E978"/>
  <c r="D978"/>
  <c r="F977"/>
  <c r="E977"/>
  <c r="D977"/>
  <c r="F976"/>
  <c r="E976"/>
  <c r="D976"/>
  <c r="F975"/>
  <c r="E975"/>
  <c r="D975"/>
  <c r="F974"/>
  <c r="E974"/>
  <c r="D974"/>
  <c r="F973"/>
  <c r="E973"/>
  <c r="D973"/>
  <c r="F972"/>
  <c r="E972"/>
  <c r="D972"/>
  <c r="F971"/>
  <c r="E971"/>
  <c r="D971"/>
  <c r="F993"/>
  <c r="E993"/>
  <c r="D993"/>
  <c r="F992"/>
  <c r="E992"/>
  <c r="D992"/>
  <c r="F991"/>
  <c r="E991"/>
  <c r="D991"/>
  <c r="F990"/>
  <c r="E990"/>
  <c r="D990"/>
  <c r="F989"/>
  <c r="E989"/>
  <c r="D989"/>
  <c r="F1002"/>
  <c r="E1002"/>
  <c r="D1002"/>
  <c r="F1001"/>
  <c r="E1001"/>
  <c r="D1001"/>
  <c r="F1000"/>
  <c r="E1000"/>
  <c r="D1000"/>
  <c r="F999"/>
  <c r="E999"/>
  <c r="D999"/>
  <c r="F998"/>
  <c r="E998"/>
  <c r="D998"/>
  <c r="F997"/>
  <c r="E997"/>
  <c r="D997"/>
  <c r="F996"/>
  <c r="E996"/>
  <c r="D996"/>
  <c r="F995"/>
  <c r="E995"/>
  <c r="D995"/>
  <c r="F994"/>
  <c r="E994"/>
  <c r="D994"/>
  <c r="F1007"/>
  <c r="E1007"/>
  <c r="D1007"/>
  <c r="F1006"/>
  <c r="E1006"/>
  <c r="D1006"/>
  <c r="F1005"/>
  <c r="E1005"/>
  <c r="D1005"/>
  <c r="F1004"/>
  <c r="E1004"/>
  <c r="D1004"/>
  <c r="F1003"/>
  <c r="E1003"/>
  <c r="D1003"/>
  <c r="F1010"/>
  <c r="E1010"/>
  <c r="D1010"/>
  <c r="F1009"/>
  <c r="E1009"/>
  <c r="D1009"/>
  <c r="F1008"/>
  <c r="E1008"/>
  <c r="D1008"/>
  <c r="F1021"/>
  <c r="E1021"/>
  <c r="D1021"/>
  <c r="F1020"/>
  <c r="E1020"/>
  <c r="D1020"/>
  <c r="F1019"/>
  <c r="E1019"/>
  <c r="D1019"/>
  <c r="F1018"/>
  <c r="E1018"/>
  <c r="D1018"/>
  <c r="F1017"/>
  <c r="E1017"/>
  <c r="D1017"/>
  <c r="F1016"/>
  <c r="E1016"/>
  <c r="D1016"/>
  <c r="F1015"/>
  <c r="E1015"/>
  <c r="D1015"/>
  <c r="F1014"/>
  <c r="E1014"/>
  <c r="D1014"/>
  <c r="F1013"/>
  <c r="E1013"/>
  <c r="D1013"/>
  <c r="F1012"/>
  <c r="E1012"/>
  <c r="D1012"/>
  <c r="F1011"/>
  <c r="E1011"/>
  <c r="D1011"/>
  <c r="F1029"/>
  <c r="E1029"/>
  <c r="D1029"/>
  <c r="F1028"/>
  <c r="E1028"/>
  <c r="D1028"/>
  <c r="F1027"/>
  <c r="E1027"/>
  <c r="D1027"/>
  <c r="F1026"/>
  <c r="E1026"/>
  <c r="D1026"/>
  <c r="F1025"/>
  <c r="E1025"/>
  <c r="D1025"/>
  <c r="F1024"/>
  <c r="E1024"/>
  <c r="D1024"/>
  <c r="F1023"/>
  <c r="E1023"/>
  <c r="D1023"/>
  <c r="F1022"/>
  <c r="E1022"/>
  <c r="D1022"/>
  <c r="F1033"/>
  <c r="E1033"/>
  <c r="D1033"/>
  <c r="F1032"/>
  <c r="E1032"/>
  <c r="D1032"/>
  <c r="F1031"/>
  <c r="E1031"/>
  <c r="D1031"/>
  <c r="F1030"/>
  <c r="E1030"/>
  <c r="D1030"/>
  <c r="F1047"/>
  <c r="E1047"/>
  <c r="D1047"/>
  <c r="F1046"/>
  <c r="E1046"/>
  <c r="D1046"/>
  <c r="F1045"/>
  <c r="E1045"/>
  <c r="D1045"/>
  <c r="F1044"/>
  <c r="E1044"/>
  <c r="D1044"/>
  <c r="F1043"/>
  <c r="E1043"/>
  <c r="D1043"/>
  <c r="F1042"/>
  <c r="E1042"/>
  <c r="D1042"/>
  <c r="F1041"/>
  <c r="E1041"/>
  <c r="D1041"/>
  <c r="F1040"/>
  <c r="E1040"/>
  <c r="D1040"/>
  <c r="F1039"/>
  <c r="E1039"/>
  <c r="D1039"/>
  <c r="F1038"/>
  <c r="E1038"/>
  <c r="D1038"/>
  <c r="F1037"/>
  <c r="E1037"/>
  <c r="D1037"/>
  <c r="F1036"/>
  <c r="E1036"/>
  <c r="D1036"/>
  <c r="F1035"/>
  <c r="E1035"/>
  <c r="D1035"/>
  <c r="F1034"/>
  <c r="E1034"/>
  <c r="D1034"/>
  <c r="F1049"/>
  <c r="E1049"/>
  <c r="D1049"/>
  <c r="F1048"/>
  <c r="E1048"/>
  <c r="D1048"/>
  <c r="F1060"/>
  <c r="E1060"/>
  <c r="D1060"/>
  <c r="F1059"/>
  <c r="E1059"/>
  <c r="D1059"/>
  <c r="F1058"/>
  <c r="E1058"/>
  <c r="D1058"/>
  <c r="F1057"/>
  <c r="E1057"/>
  <c r="D1057"/>
  <c r="F1056"/>
  <c r="E1056"/>
  <c r="D1056"/>
  <c r="F1055"/>
  <c r="E1055"/>
  <c r="D1055"/>
  <c r="F1054"/>
  <c r="E1054"/>
  <c r="D1054"/>
  <c r="F1053"/>
  <c r="E1053"/>
  <c r="D1053"/>
  <c r="F1052"/>
  <c r="E1052"/>
  <c r="D1052"/>
  <c r="F1051"/>
  <c r="E1051"/>
  <c r="D1051"/>
  <c r="F1050"/>
  <c r="E1050"/>
  <c r="D1050"/>
  <c r="F1062"/>
  <c r="E1062"/>
  <c r="D1062"/>
  <c r="F1061"/>
  <c r="E1061"/>
  <c r="D1061"/>
  <c r="F1064"/>
  <c r="E1064"/>
  <c r="D1064"/>
  <c r="F1063"/>
  <c r="E1063"/>
  <c r="D1063"/>
  <c r="F1069"/>
  <c r="E1069"/>
  <c r="D1069"/>
  <c r="F1068"/>
  <c r="E1068"/>
  <c r="D1068"/>
  <c r="F1067"/>
  <c r="E1067"/>
  <c r="D1067"/>
  <c r="F1066"/>
  <c r="E1066"/>
  <c r="D1066"/>
  <c r="F1065"/>
  <c r="E1065"/>
  <c r="D1065"/>
  <c r="F1072"/>
  <c r="E1072"/>
  <c r="D1072"/>
  <c r="F1071"/>
  <c r="E1071"/>
  <c r="D1071"/>
  <c r="F1070"/>
  <c r="E1070"/>
  <c r="D1070"/>
  <c r="F1074"/>
  <c r="E1074"/>
  <c r="D1074"/>
  <c r="F1073"/>
  <c r="E1073"/>
  <c r="D1073"/>
  <c r="F1080"/>
  <c r="E1080"/>
  <c r="D1080"/>
  <c r="F1079"/>
  <c r="E1079"/>
  <c r="D1079"/>
  <c r="F1078"/>
  <c r="E1078"/>
  <c r="D1078"/>
  <c r="F1077"/>
  <c r="E1077"/>
  <c r="D1077"/>
  <c r="F1076"/>
  <c r="E1076"/>
  <c r="D1076"/>
  <c r="F1075"/>
  <c r="E1075"/>
  <c r="D1075"/>
  <c r="F1084"/>
  <c r="E1084"/>
  <c r="D1084"/>
  <c r="F1083"/>
  <c r="E1083"/>
  <c r="D1083"/>
  <c r="F1082"/>
  <c r="E1082"/>
  <c r="D1082"/>
  <c r="F1081"/>
  <c r="E1081"/>
  <c r="D1081"/>
  <c r="F1140"/>
  <c r="E1140"/>
  <c r="D1140"/>
  <c r="F1139"/>
  <c r="E1139"/>
  <c r="D1139"/>
  <c r="F1138"/>
  <c r="E1138"/>
  <c r="D1138"/>
  <c r="F1137"/>
  <c r="E1137"/>
  <c r="D1137"/>
  <c r="F1136"/>
  <c r="E1136"/>
  <c r="D1136"/>
  <c r="F1135"/>
  <c r="E1135"/>
  <c r="D1135"/>
  <c r="F1134"/>
  <c r="E1134"/>
  <c r="D1134"/>
  <c r="F1133"/>
  <c r="E1133"/>
  <c r="D1133"/>
  <c r="F1132"/>
  <c r="E1132"/>
  <c r="D1132"/>
  <c r="F1131"/>
  <c r="E1131"/>
  <c r="D1131"/>
  <c r="F1130"/>
  <c r="E1130"/>
  <c r="D1130"/>
  <c r="F1129"/>
  <c r="E1129"/>
  <c r="D1129"/>
  <c r="F1128"/>
  <c r="E1128"/>
  <c r="D1128"/>
  <c r="F1127"/>
  <c r="E1127"/>
  <c r="D1127"/>
  <c r="F1126"/>
  <c r="E1126"/>
  <c r="D1126"/>
  <c r="F1125"/>
  <c r="E1125"/>
  <c r="D1125"/>
  <c r="F1124"/>
  <c r="E1124"/>
  <c r="D1124"/>
  <c r="F1123"/>
  <c r="E1123"/>
  <c r="D1123"/>
  <c r="F1122"/>
  <c r="E1122"/>
  <c r="D1122"/>
  <c r="F1121"/>
  <c r="E1121"/>
  <c r="D1121"/>
  <c r="F1120"/>
  <c r="E1120"/>
  <c r="D1120"/>
  <c r="F1119"/>
  <c r="E1119"/>
  <c r="D1119"/>
  <c r="F1118"/>
  <c r="E1118"/>
  <c r="D1118"/>
  <c r="F1117"/>
  <c r="E1117"/>
  <c r="D1117"/>
  <c r="F1116"/>
  <c r="E1116"/>
  <c r="D1116"/>
  <c r="F1115"/>
  <c r="E1115"/>
  <c r="D1115"/>
  <c r="F1114"/>
  <c r="E1114"/>
  <c r="D1114"/>
  <c r="F1113"/>
  <c r="E1113"/>
  <c r="D1113"/>
  <c r="F1112"/>
  <c r="E1112"/>
  <c r="D1112"/>
  <c r="F1111"/>
  <c r="E1111"/>
  <c r="D1111"/>
  <c r="F1110"/>
  <c r="E1110"/>
  <c r="D1110"/>
  <c r="F1109"/>
  <c r="E1109"/>
  <c r="D1109"/>
  <c r="F1108"/>
  <c r="E1108"/>
  <c r="D1108"/>
  <c r="F1107"/>
  <c r="E1107"/>
  <c r="D1107"/>
  <c r="F1106"/>
  <c r="E1106"/>
  <c r="D1106"/>
  <c r="F1105"/>
  <c r="E1105"/>
  <c r="D1105"/>
  <c r="F1104"/>
  <c r="E1104"/>
  <c r="D1104"/>
  <c r="F1103"/>
  <c r="E1103"/>
  <c r="D1103"/>
  <c r="F1102"/>
  <c r="E1102"/>
  <c r="D1102"/>
  <c r="F1101"/>
  <c r="E1101"/>
  <c r="D1101"/>
  <c r="F1100"/>
  <c r="E1100"/>
  <c r="D1100"/>
  <c r="F1099"/>
  <c r="E1099"/>
  <c r="D1099"/>
  <c r="F1098"/>
  <c r="E1098"/>
  <c r="D1098"/>
  <c r="F1097"/>
  <c r="E1097"/>
  <c r="D1097"/>
  <c r="F1096"/>
  <c r="E1096"/>
  <c r="D1096"/>
  <c r="F1095"/>
  <c r="E1095"/>
  <c r="D1095"/>
  <c r="F1094"/>
  <c r="E1094"/>
  <c r="D1094"/>
  <c r="F1093"/>
  <c r="E1093"/>
  <c r="D1093"/>
  <c r="F1092"/>
  <c r="E1092"/>
  <c r="D1092"/>
  <c r="F1091"/>
  <c r="E1091"/>
  <c r="D1091"/>
  <c r="F1090"/>
  <c r="E1090"/>
  <c r="D1090"/>
  <c r="F1089"/>
  <c r="E1089"/>
  <c r="D1089"/>
  <c r="F1088"/>
  <c r="E1088"/>
  <c r="D1088"/>
  <c r="F1087"/>
  <c r="E1087"/>
  <c r="D1087"/>
  <c r="F1086"/>
  <c r="E1086"/>
  <c r="D1086"/>
  <c r="F1085"/>
  <c r="E1085"/>
  <c r="D1085"/>
  <c r="F1148"/>
  <c r="E1148"/>
  <c r="D1148"/>
  <c r="F1147"/>
  <c r="E1147"/>
  <c r="D1147"/>
  <c r="F1146"/>
  <c r="E1146"/>
  <c r="D1146"/>
  <c r="F1145"/>
  <c r="E1145"/>
  <c r="D1145"/>
  <c r="F1144"/>
  <c r="E1144"/>
  <c r="D1144"/>
  <c r="F1143"/>
  <c r="E1143"/>
  <c r="D1143"/>
  <c r="F1142"/>
  <c r="E1142"/>
  <c r="D1142"/>
  <c r="F1141"/>
  <c r="E1141"/>
  <c r="D1141"/>
  <c r="F1152"/>
  <c r="E1152"/>
  <c r="D1152"/>
  <c r="F1151"/>
  <c r="E1151"/>
  <c r="D1151"/>
  <c r="F1150"/>
  <c r="E1150"/>
  <c r="D1150"/>
  <c r="F1149"/>
  <c r="E1149"/>
  <c r="D1149"/>
  <c r="F1153"/>
  <c r="E1153"/>
  <c r="D1153"/>
  <c r="F1254"/>
  <c r="E1254"/>
  <c r="D1254"/>
  <c r="F1253"/>
  <c r="E1253"/>
  <c r="D1253"/>
  <c r="F1252"/>
  <c r="E1252"/>
  <c r="D1252"/>
  <c r="F1251"/>
  <c r="E1251"/>
  <c r="D1251"/>
  <c r="F1250"/>
  <c r="E1250"/>
  <c r="D1250"/>
  <c r="F1249"/>
  <c r="E1249"/>
  <c r="D1249"/>
  <c r="F1248"/>
  <c r="E1248"/>
  <c r="D1248"/>
  <c r="F1247"/>
  <c r="E1247"/>
  <c r="D1247"/>
  <c r="F1246"/>
  <c r="E1246"/>
  <c r="D1246"/>
  <c r="F1245"/>
  <c r="E1245"/>
  <c r="D1245"/>
  <c r="F1244"/>
  <c r="E1244"/>
  <c r="D1244"/>
  <c r="F1243"/>
  <c r="E1243"/>
  <c r="D1243"/>
  <c r="F1242"/>
  <c r="E1242"/>
  <c r="D1242"/>
  <c r="F1241"/>
  <c r="E1241"/>
  <c r="D1241"/>
  <c r="F1240"/>
  <c r="E1240"/>
  <c r="D1240"/>
  <c r="F1239"/>
  <c r="E1239"/>
  <c r="D1239"/>
  <c r="F1238"/>
  <c r="E1238"/>
  <c r="D1238"/>
  <c r="F1237"/>
  <c r="E1237"/>
  <c r="D1237"/>
  <c r="F1236"/>
  <c r="E1236"/>
  <c r="D1236"/>
  <c r="F1235"/>
  <c r="E1235"/>
  <c r="D1235"/>
  <c r="F1234"/>
  <c r="E1234"/>
  <c r="D1234"/>
  <c r="F1233"/>
  <c r="E1233"/>
  <c r="D1233"/>
  <c r="F1232"/>
  <c r="E1232"/>
  <c r="D1232"/>
  <c r="F1231"/>
  <c r="E1231"/>
  <c r="D1231"/>
  <c r="F1230"/>
  <c r="E1230"/>
  <c r="D1230"/>
  <c r="F1229"/>
  <c r="E1229"/>
  <c r="D1229"/>
  <c r="F1228"/>
  <c r="E1228"/>
  <c r="D1228"/>
  <c r="F1227"/>
  <c r="E1227"/>
  <c r="D1227"/>
  <c r="F1226"/>
  <c r="E1226"/>
  <c r="D1226"/>
  <c r="F1225"/>
  <c r="E1225"/>
  <c r="D1225"/>
  <c r="F1224"/>
  <c r="E1224"/>
  <c r="D1224"/>
  <c r="F1223"/>
  <c r="E1223"/>
  <c r="D1223"/>
  <c r="F1222"/>
  <c r="E1222"/>
  <c r="D1222"/>
  <c r="F1221"/>
  <c r="E1221"/>
  <c r="D1221"/>
  <c r="F1220"/>
  <c r="E1220"/>
  <c r="D1220"/>
  <c r="F1219"/>
  <c r="E1219"/>
  <c r="D1219"/>
  <c r="F1218"/>
  <c r="E1218"/>
  <c r="D1218"/>
  <c r="F1217"/>
  <c r="E1217"/>
  <c r="D1217"/>
  <c r="F1216"/>
  <c r="E1216"/>
  <c r="D1216"/>
  <c r="F1215"/>
  <c r="E1215"/>
  <c r="D1215"/>
  <c r="F1214"/>
  <c r="E1214"/>
  <c r="D1214"/>
  <c r="F1213"/>
  <c r="E1213"/>
  <c r="D1213"/>
  <c r="F1212"/>
  <c r="E1212"/>
  <c r="D1212"/>
  <c r="F1211"/>
  <c r="E1211"/>
  <c r="D1211"/>
  <c r="F1210"/>
  <c r="E1210"/>
  <c r="D1210"/>
  <c r="F1209"/>
  <c r="E1209"/>
  <c r="D1209"/>
  <c r="F1208"/>
  <c r="E1208"/>
  <c r="D1208"/>
  <c r="F1207"/>
  <c r="E1207"/>
  <c r="D1207"/>
  <c r="F1206"/>
  <c r="E1206"/>
  <c r="D1206"/>
  <c r="F1205"/>
  <c r="E1205"/>
  <c r="D1205"/>
  <c r="F1204"/>
  <c r="E1204"/>
  <c r="D1204"/>
  <c r="F1203"/>
  <c r="E1203"/>
  <c r="D1203"/>
  <c r="F1202"/>
  <c r="E1202"/>
  <c r="D1202"/>
  <c r="F1201"/>
  <c r="E1201"/>
  <c r="D1201"/>
  <c r="F1200"/>
  <c r="E1200"/>
  <c r="D1200"/>
  <c r="F1199"/>
  <c r="E1199"/>
  <c r="D1199"/>
  <c r="F1198"/>
  <c r="E1198"/>
  <c r="D1198"/>
  <c r="F1197"/>
  <c r="E1197"/>
  <c r="D1197"/>
  <c r="F1196"/>
  <c r="E1196"/>
  <c r="D1196"/>
  <c r="F1195"/>
  <c r="E1195"/>
  <c r="D1195"/>
  <c r="F1194"/>
  <c r="E1194"/>
  <c r="D1194"/>
  <c r="F1193"/>
  <c r="E1193"/>
  <c r="D1193"/>
  <c r="F1192"/>
  <c r="E1192"/>
  <c r="D1192"/>
  <c r="F1191"/>
  <c r="E1191"/>
  <c r="D1191"/>
  <c r="F1190"/>
  <c r="E1190"/>
  <c r="D1190"/>
  <c r="F1189"/>
  <c r="E1189"/>
  <c r="D1189"/>
  <c r="F1188"/>
  <c r="E1188"/>
  <c r="D1188"/>
  <c r="F1187"/>
  <c r="E1187"/>
  <c r="D1187"/>
  <c r="F1186"/>
  <c r="E1186"/>
  <c r="D1186"/>
  <c r="F1185"/>
  <c r="E1185"/>
  <c r="D1185"/>
  <c r="F1184"/>
  <c r="E1184"/>
  <c r="D1184"/>
  <c r="F1183"/>
  <c r="E1183"/>
  <c r="D1183"/>
  <c r="F1182"/>
  <c r="E1182"/>
  <c r="D1182"/>
  <c r="F1181"/>
  <c r="E1181"/>
  <c r="D1181"/>
  <c r="F1180"/>
  <c r="E1180"/>
  <c r="D1180"/>
  <c r="F1179"/>
  <c r="E1179"/>
  <c r="D1179"/>
  <c r="F1178"/>
  <c r="E1178"/>
  <c r="D1178"/>
  <c r="F1177"/>
  <c r="E1177"/>
  <c r="D1177"/>
  <c r="F1176"/>
  <c r="E1176"/>
  <c r="D1176"/>
  <c r="F1175"/>
  <c r="E1175"/>
  <c r="D1175"/>
  <c r="F1174"/>
  <c r="E1174"/>
  <c r="D1174"/>
  <c r="F1173"/>
  <c r="E1173"/>
  <c r="D1173"/>
  <c r="F1172"/>
  <c r="E1172"/>
  <c r="D1172"/>
  <c r="F1171"/>
  <c r="E1171"/>
  <c r="D1171"/>
  <c r="F1170"/>
  <c r="E1170"/>
  <c r="D1170"/>
  <c r="F1169"/>
  <c r="E1169"/>
  <c r="D1169"/>
  <c r="F1168"/>
  <c r="E1168"/>
  <c r="D1168"/>
  <c r="F1167"/>
  <c r="E1167"/>
  <c r="D1167"/>
  <c r="F1166"/>
  <c r="E1166"/>
  <c r="D1166"/>
  <c r="F1165"/>
  <c r="E1165"/>
  <c r="D1165"/>
  <c r="F1164"/>
  <c r="E1164"/>
  <c r="D1164"/>
  <c r="F1163"/>
  <c r="E1163"/>
  <c r="D1163"/>
  <c r="F1162"/>
  <c r="E1162"/>
  <c r="D1162"/>
  <c r="F1161"/>
  <c r="E1161"/>
  <c r="D1161"/>
  <c r="F1160"/>
  <c r="E1160"/>
  <c r="D1160"/>
  <c r="F1159"/>
  <c r="E1159"/>
  <c r="D1159"/>
  <c r="F1158"/>
  <c r="E1158"/>
  <c r="D1158"/>
  <c r="F1157"/>
  <c r="E1157"/>
  <c r="D1157"/>
  <c r="F1156"/>
  <c r="E1156"/>
  <c r="D1156"/>
  <c r="F1155"/>
  <c r="E1155"/>
  <c r="D1155"/>
  <c r="F1154"/>
  <c r="E1154"/>
  <c r="D1154"/>
  <c r="F1257"/>
  <c r="E1257"/>
  <c r="D1257"/>
  <c r="F1256"/>
  <c r="E1256"/>
  <c r="D1256"/>
  <c r="F1255"/>
  <c r="E1255"/>
  <c r="D1255"/>
  <c r="F1259"/>
  <c r="E1259"/>
  <c r="D1259"/>
  <c r="F1258"/>
  <c r="E1258"/>
  <c r="D1258"/>
  <c r="F1263"/>
  <c r="E1263"/>
  <c r="D1263"/>
  <c r="F1262"/>
  <c r="E1262"/>
  <c r="D1262"/>
  <c r="F1261"/>
  <c r="E1261"/>
  <c r="D1261"/>
  <c r="F1260"/>
  <c r="E1260"/>
  <c r="D1260"/>
  <c r="F1265"/>
  <c r="E1265"/>
  <c r="D1265"/>
  <c r="F1264"/>
  <c r="E1264"/>
  <c r="D1264"/>
  <c r="F1267"/>
  <c r="E1267"/>
  <c r="D1267"/>
  <c r="F1266"/>
  <c r="E1266"/>
  <c r="D1266"/>
  <c r="F1278"/>
  <c r="E1278"/>
  <c r="D1278"/>
  <c r="F1277"/>
  <c r="E1277"/>
  <c r="D1277"/>
  <c r="F1276"/>
  <c r="E1276"/>
  <c r="D1276"/>
  <c r="F1275"/>
  <c r="E1275"/>
  <c r="D1275"/>
  <c r="F1274"/>
  <c r="E1274"/>
  <c r="D1274"/>
  <c r="F1273"/>
  <c r="E1273"/>
  <c r="D1273"/>
  <c r="F1272"/>
  <c r="E1272"/>
  <c r="D1272"/>
  <c r="F1271"/>
  <c r="E1271"/>
  <c r="D1271"/>
  <c r="F1270"/>
  <c r="E1270"/>
  <c r="D1270"/>
  <c r="F1269"/>
  <c r="E1269"/>
  <c r="D1269"/>
  <c r="F1268"/>
  <c r="E1268"/>
  <c r="D1268"/>
  <c r="F1289"/>
  <c r="E1289"/>
  <c r="D1289"/>
  <c r="F1288"/>
  <c r="E1288"/>
  <c r="D1288"/>
  <c r="F1287"/>
  <c r="E1287"/>
  <c r="D1287"/>
  <c r="F1286"/>
  <c r="E1286"/>
  <c r="D1286"/>
  <c r="F1285"/>
  <c r="E1285"/>
  <c r="D1285"/>
  <c r="F1284"/>
  <c r="E1284"/>
  <c r="D1284"/>
  <c r="F1283"/>
  <c r="E1283"/>
  <c r="D1283"/>
  <c r="F1282"/>
  <c r="E1282"/>
  <c r="D1282"/>
  <c r="F1281"/>
  <c r="E1281"/>
  <c r="D1281"/>
  <c r="F1280"/>
  <c r="E1280"/>
  <c r="D1280"/>
  <c r="F1279"/>
  <c r="E1279"/>
  <c r="D1279"/>
  <c r="F1298"/>
  <c r="E1298"/>
  <c r="D1298"/>
  <c r="F1297"/>
  <c r="E1297"/>
  <c r="D1297"/>
  <c r="F1296"/>
  <c r="E1296"/>
  <c r="D1296"/>
  <c r="F1295"/>
  <c r="E1295"/>
  <c r="D1295"/>
  <c r="F1294"/>
  <c r="E1294"/>
  <c r="D1294"/>
  <c r="F1293"/>
  <c r="E1293"/>
  <c r="D1293"/>
  <c r="F1292"/>
  <c r="E1292"/>
  <c r="D1292"/>
  <c r="F1291"/>
  <c r="E1291"/>
  <c r="D1291"/>
  <c r="F1290"/>
  <c r="E1290"/>
  <c r="D1290"/>
  <c r="F1301"/>
  <c r="E1301"/>
  <c r="D1301"/>
  <c r="F1300"/>
  <c r="E1300"/>
  <c r="D1300"/>
  <c r="F1299"/>
  <c r="E1299"/>
  <c r="D1299"/>
  <c r="F1305"/>
  <c r="E1305"/>
  <c r="D1305"/>
  <c r="F1304"/>
  <c r="E1304"/>
  <c r="D1304"/>
  <c r="F1303"/>
  <c r="E1303"/>
  <c r="D1303"/>
  <c r="F1302"/>
  <c r="E1302"/>
  <c r="D1302"/>
  <c r="F1313"/>
  <c r="E1313"/>
  <c r="D1313"/>
  <c r="F1312"/>
  <c r="E1312"/>
  <c r="D1312"/>
  <c r="F1311"/>
  <c r="E1311"/>
  <c r="D1311"/>
  <c r="F1310"/>
  <c r="E1310"/>
  <c r="D1310"/>
  <c r="F1309"/>
  <c r="E1309"/>
  <c r="D1309"/>
  <c r="F1308"/>
  <c r="E1308"/>
  <c r="D1308"/>
  <c r="F1307"/>
  <c r="E1307"/>
  <c r="D1307"/>
  <c r="F1306"/>
  <c r="E1306"/>
  <c r="D1306"/>
  <c r="F1314"/>
  <c r="E1314"/>
  <c r="D1314"/>
  <c r="F1316"/>
  <c r="E1316"/>
  <c r="D1316"/>
  <c r="F1315"/>
  <c r="E1315"/>
  <c r="D1315"/>
  <c r="F1319"/>
  <c r="E1319"/>
  <c r="D1319"/>
  <c r="F1318"/>
  <c r="E1318"/>
  <c r="D1318"/>
  <c r="F1317"/>
  <c r="E1317"/>
  <c r="D1317"/>
  <c r="F1322"/>
  <c r="E1322"/>
  <c r="D1322"/>
  <c r="F1321"/>
  <c r="E1321"/>
  <c r="D1321"/>
  <c r="F1320"/>
  <c r="E1320"/>
  <c r="D1320"/>
  <c r="F1323"/>
  <c r="E1323"/>
  <c r="D1323"/>
  <c r="F1325"/>
  <c r="E1325"/>
  <c r="D1325"/>
  <c r="F1324"/>
  <c r="E1324"/>
  <c r="D1324"/>
  <c r="F1326"/>
  <c r="E1326"/>
  <c r="D1326"/>
  <c r="F1330"/>
  <c r="E1330"/>
  <c r="D1330"/>
  <c r="F1329"/>
  <c r="E1329"/>
  <c r="D1329"/>
  <c r="F1328"/>
  <c r="E1328"/>
  <c r="D1328"/>
  <c r="F1327"/>
  <c r="E1327"/>
  <c r="D1327"/>
  <c r="F1332"/>
  <c r="E1332"/>
  <c r="D1332"/>
  <c r="F1331"/>
  <c r="E1331"/>
  <c r="D1331"/>
  <c r="F1334"/>
  <c r="E1334"/>
  <c r="D1334"/>
  <c r="F1333"/>
  <c r="E1333"/>
  <c r="D1333"/>
  <c r="F1339"/>
  <c r="E1339"/>
  <c r="D1339"/>
  <c r="F1338"/>
  <c r="E1338"/>
  <c r="D1338"/>
  <c r="F1337"/>
  <c r="E1337"/>
  <c r="D1337"/>
  <c r="F1336"/>
  <c r="E1336"/>
  <c r="D1336"/>
  <c r="F1335"/>
  <c r="E1335"/>
  <c r="D1335"/>
  <c r="F1340"/>
  <c r="E1340"/>
  <c r="D1340"/>
  <c r="F1342"/>
  <c r="E1342"/>
  <c r="D1342"/>
  <c r="F1341"/>
  <c r="E1341"/>
  <c r="D1341"/>
  <c r="F1354"/>
  <c r="E1354"/>
  <c r="D1354"/>
  <c r="F1353"/>
  <c r="E1353"/>
  <c r="D1353"/>
  <c r="F1352"/>
  <c r="E1352"/>
  <c r="D1352"/>
  <c r="F1351"/>
  <c r="E1351"/>
  <c r="D1351"/>
  <c r="F1350"/>
  <c r="E1350"/>
  <c r="D1350"/>
  <c r="F1349"/>
  <c r="E1349"/>
  <c r="D1349"/>
  <c r="F1348"/>
  <c r="E1348"/>
  <c r="D1348"/>
  <c r="F1347"/>
  <c r="E1347"/>
  <c r="D1347"/>
  <c r="F1346"/>
  <c r="E1346"/>
  <c r="D1346"/>
  <c r="F1345"/>
  <c r="E1345"/>
  <c r="D1345"/>
  <c r="F1344"/>
  <c r="E1344"/>
  <c r="D1344"/>
  <c r="F1343"/>
  <c r="E1343"/>
  <c r="D1343"/>
  <c r="F1359"/>
  <c r="E1359"/>
  <c r="D1359"/>
  <c r="F1358"/>
  <c r="E1358"/>
  <c r="D1358"/>
  <c r="F1357"/>
  <c r="E1357"/>
  <c r="D1357"/>
  <c r="F1356"/>
  <c r="E1356"/>
  <c r="D1356"/>
  <c r="F1355"/>
  <c r="E1355"/>
  <c r="D1355"/>
  <c r="F1361"/>
  <c r="E1361"/>
  <c r="D1361"/>
  <c r="F1360"/>
  <c r="E1360"/>
  <c r="D1360"/>
  <c r="F1377"/>
  <c r="E1377"/>
  <c r="D1377"/>
  <c r="F1376"/>
  <c r="E1376"/>
  <c r="D1376"/>
  <c r="F1375"/>
  <c r="E1375"/>
  <c r="D1375"/>
  <c r="F1374"/>
  <c r="E1374"/>
  <c r="D1374"/>
  <c r="F1373"/>
  <c r="E1373"/>
  <c r="D1373"/>
  <c r="F1372"/>
  <c r="E1372"/>
  <c r="D1372"/>
  <c r="F1371"/>
  <c r="E1371"/>
  <c r="D1371"/>
  <c r="F1370"/>
  <c r="E1370"/>
  <c r="D1370"/>
  <c r="F1369"/>
  <c r="E1369"/>
  <c r="D1369"/>
  <c r="F1368"/>
  <c r="E1368"/>
  <c r="D1368"/>
  <c r="F1367"/>
  <c r="E1367"/>
  <c r="D1367"/>
  <c r="F1366"/>
  <c r="E1366"/>
  <c r="D1366"/>
  <c r="F1365"/>
  <c r="E1365"/>
  <c r="D1365"/>
  <c r="F1364"/>
  <c r="E1364"/>
  <c r="D1364"/>
  <c r="F1363"/>
  <c r="E1363"/>
  <c r="D1363"/>
  <c r="F1362"/>
  <c r="E1362"/>
  <c r="D1362"/>
  <c r="F1414"/>
  <c r="E1414"/>
  <c r="D1414"/>
  <c r="F1413"/>
  <c r="E1413"/>
  <c r="D1413"/>
  <c r="F1412"/>
  <c r="E1412"/>
  <c r="D1412"/>
  <c r="F1411"/>
  <c r="E1411"/>
  <c r="D1411"/>
  <c r="F1410"/>
  <c r="E1410"/>
  <c r="D1410"/>
  <c r="F1409"/>
  <c r="E1409"/>
  <c r="D1409"/>
  <c r="F1408"/>
  <c r="E1408"/>
  <c r="D1408"/>
  <c r="F1407"/>
  <c r="E1407"/>
  <c r="D1407"/>
  <c r="F1406"/>
  <c r="E1406"/>
  <c r="D1406"/>
  <c r="F1405"/>
  <c r="E1405"/>
  <c r="D1405"/>
  <c r="F1404"/>
  <c r="E1404"/>
  <c r="D1404"/>
  <c r="F1403"/>
  <c r="E1403"/>
  <c r="D1403"/>
  <c r="F1402"/>
  <c r="E1402"/>
  <c r="D1402"/>
  <c r="F1401"/>
  <c r="E1401"/>
  <c r="D1401"/>
  <c r="F1400"/>
  <c r="E1400"/>
  <c r="D1400"/>
  <c r="F1399"/>
  <c r="E1399"/>
  <c r="D1399"/>
  <c r="F1398"/>
  <c r="E1398"/>
  <c r="D1398"/>
  <c r="F1397"/>
  <c r="E1397"/>
  <c r="D1397"/>
  <c r="F1396"/>
  <c r="E1396"/>
  <c r="D1396"/>
  <c r="F1395"/>
  <c r="E1395"/>
  <c r="D1395"/>
  <c r="F1394"/>
  <c r="E1394"/>
  <c r="D1394"/>
  <c r="F1393"/>
  <c r="E1393"/>
  <c r="D1393"/>
  <c r="F1392"/>
  <c r="E1392"/>
  <c r="D1392"/>
  <c r="F1391"/>
  <c r="E1391"/>
  <c r="D1391"/>
  <c r="F1390"/>
  <c r="E1390"/>
  <c r="D1390"/>
  <c r="F1389"/>
  <c r="E1389"/>
  <c r="D1389"/>
  <c r="F1388"/>
  <c r="E1388"/>
  <c r="D1388"/>
  <c r="F1387"/>
  <c r="E1387"/>
  <c r="D1387"/>
  <c r="F1386"/>
  <c r="E1386"/>
  <c r="D1386"/>
  <c r="F1385"/>
  <c r="E1385"/>
  <c r="D1385"/>
  <c r="F1384"/>
  <c r="E1384"/>
  <c r="D1384"/>
  <c r="F1383"/>
  <c r="E1383"/>
  <c r="D1383"/>
  <c r="F1382"/>
  <c r="E1382"/>
  <c r="D1382"/>
  <c r="F1381"/>
  <c r="E1381"/>
  <c r="D1381"/>
  <c r="F1380"/>
  <c r="E1380"/>
  <c r="D1380"/>
  <c r="F1379"/>
  <c r="E1379"/>
  <c r="D1379"/>
  <c r="F1378"/>
  <c r="E1378"/>
  <c r="D1378"/>
  <c r="F1433"/>
  <c r="E1433"/>
  <c r="D1433"/>
  <c r="F1432"/>
  <c r="E1432"/>
  <c r="D1432"/>
  <c r="F1431"/>
  <c r="E1431"/>
  <c r="D1431"/>
  <c r="F1430"/>
  <c r="E1430"/>
  <c r="D1430"/>
  <c r="F1429"/>
  <c r="E1429"/>
  <c r="D1429"/>
  <c r="F1428"/>
  <c r="E1428"/>
  <c r="D1428"/>
  <c r="F1427"/>
  <c r="E1427"/>
  <c r="D1427"/>
  <c r="F1426"/>
  <c r="E1426"/>
  <c r="D1426"/>
  <c r="F1425"/>
  <c r="E1425"/>
  <c r="D1425"/>
  <c r="F1424"/>
  <c r="E1424"/>
  <c r="D1424"/>
  <c r="F1423"/>
  <c r="E1423"/>
  <c r="D1423"/>
  <c r="F1422"/>
  <c r="E1422"/>
  <c r="D1422"/>
  <c r="F1421"/>
  <c r="E1421"/>
  <c r="D1421"/>
  <c r="F1420"/>
  <c r="E1420"/>
  <c r="D1420"/>
  <c r="F1419"/>
  <c r="E1419"/>
  <c r="D1419"/>
  <c r="F1418"/>
  <c r="E1418"/>
  <c r="D1418"/>
  <c r="F1417"/>
  <c r="E1417"/>
  <c r="D1417"/>
  <c r="F1416"/>
  <c r="E1416"/>
  <c r="D1416"/>
  <c r="F1415"/>
  <c r="E1415"/>
  <c r="D1415"/>
  <c r="F1437"/>
  <c r="E1437"/>
  <c r="D1437"/>
  <c r="F1436"/>
  <c r="E1436"/>
  <c r="D1436"/>
  <c r="F1435"/>
  <c r="E1435"/>
  <c r="D1435"/>
  <c r="F1434"/>
  <c r="E1434"/>
  <c r="D1434"/>
  <c r="F1438"/>
  <c r="E1438"/>
  <c r="D1438"/>
  <c r="F1457"/>
  <c r="E1457"/>
  <c r="D1457"/>
  <c r="F1456"/>
  <c r="E1456"/>
  <c r="D1456"/>
  <c r="F1455"/>
  <c r="E1455"/>
  <c r="D1455"/>
  <c r="F1454"/>
  <c r="E1454"/>
  <c r="D1454"/>
  <c r="F1453"/>
  <c r="E1453"/>
  <c r="D1453"/>
  <c r="F1452"/>
  <c r="E1452"/>
  <c r="D1452"/>
  <c r="F1451"/>
  <c r="E1451"/>
  <c r="D1451"/>
  <c r="F1450"/>
  <c r="E1450"/>
  <c r="D1450"/>
  <c r="F1449"/>
  <c r="E1449"/>
  <c r="D1449"/>
  <c r="F1448"/>
  <c r="E1448"/>
  <c r="D1448"/>
  <c r="F1447"/>
  <c r="E1447"/>
  <c r="D1447"/>
  <c r="F1446"/>
  <c r="E1446"/>
  <c r="D1446"/>
  <c r="F1445"/>
  <c r="E1445"/>
  <c r="D1445"/>
  <c r="F1444"/>
  <c r="E1444"/>
  <c r="D1444"/>
  <c r="F1443"/>
  <c r="E1443"/>
  <c r="D1443"/>
  <c r="F1442"/>
  <c r="E1442"/>
  <c r="D1442"/>
  <c r="F1441"/>
  <c r="E1441"/>
  <c r="D1441"/>
  <c r="F1440"/>
  <c r="E1440"/>
  <c r="D1440"/>
  <c r="F1439"/>
  <c r="E1439"/>
  <c r="D1439"/>
  <c r="F1458"/>
  <c r="E1458"/>
  <c r="D1458"/>
  <c r="F1460"/>
  <c r="E1460"/>
  <c r="D1460"/>
  <c r="F1459"/>
  <c r="E1459"/>
  <c r="D1459"/>
  <c r="F1464"/>
  <c r="E1464"/>
  <c r="D1464"/>
  <c r="F1463"/>
  <c r="E1463"/>
  <c r="D1463"/>
  <c r="F1462"/>
  <c r="E1462"/>
  <c r="D1462"/>
  <c r="F1461"/>
  <c r="E1461"/>
  <c r="D1461"/>
  <c r="F1466"/>
  <c r="E1466"/>
  <c r="D1466"/>
  <c r="F1465"/>
  <c r="E1465"/>
  <c r="D1465"/>
  <c r="F1470"/>
  <c r="E1470"/>
  <c r="D1470"/>
  <c r="F1469"/>
  <c r="E1469"/>
  <c r="D1469"/>
  <c r="F1468"/>
  <c r="E1468"/>
  <c r="D1468"/>
  <c r="F1467"/>
  <c r="E1467"/>
  <c r="D1467"/>
  <c r="F1492"/>
  <c r="E1492"/>
  <c r="D1492"/>
  <c r="F1491"/>
  <c r="E1491"/>
  <c r="D1491"/>
  <c r="F1490"/>
  <c r="E1490"/>
  <c r="D1490"/>
  <c r="F1489"/>
  <c r="E1489"/>
  <c r="D1489"/>
  <c r="F1488"/>
  <c r="E1488"/>
  <c r="D1488"/>
  <c r="F1487"/>
  <c r="E1487"/>
  <c r="D1487"/>
  <c r="F1486"/>
  <c r="E1486"/>
  <c r="D1486"/>
  <c r="F1485"/>
  <c r="E1485"/>
  <c r="D1485"/>
  <c r="F1484"/>
  <c r="E1484"/>
  <c r="D1484"/>
  <c r="F1483"/>
  <c r="E1483"/>
  <c r="D1483"/>
  <c r="F1482"/>
  <c r="E1482"/>
  <c r="D1482"/>
  <c r="F1481"/>
  <c r="E1481"/>
  <c r="D1481"/>
  <c r="F1480"/>
  <c r="E1480"/>
  <c r="D1480"/>
  <c r="F1479"/>
  <c r="E1479"/>
  <c r="D1479"/>
  <c r="F1478"/>
  <c r="E1478"/>
  <c r="D1478"/>
  <c r="F1477"/>
  <c r="E1477"/>
  <c r="D1477"/>
  <c r="F1476"/>
  <c r="E1476"/>
  <c r="D1476"/>
  <c r="F1475"/>
  <c r="E1475"/>
  <c r="D1475"/>
  <c r="F1474"/>
  <c r="E1474"/>
  <c r="D1474"/>
  <c r="F1473"/>
  <c r="E1473"/>
  <c r="D1473"/>
  <c r="F1472"/>
  <c r="E1472"/>
  <c r="D1472"/>
  <c r="F1471"/>
  <c r="E1471"/>
  <c r="D1471"/>
  <c r="F1497"/>
  <c r="E1497"/>
  <c r="D1497"/>
  <c r="F1496"/>
  <c r="E1496"/>
  <c r="D1496"/>
  <c r="F1495"/>
  <c r="E1495"/>
  <c r="D1495"/>
  <c r="F1494"/>
  <c r="E1494"/>
  <c r="D1494"/>
  <c r="F1493"/>
  <c r="E1493"/>
  <c r="D1493"/>
  <c r="F1501"/>
  <c r="E1501"/>
  <c r="D1501"/>
  <c r="F1500"/>
  <c r="E1500"/>
  <c r="D1500"/>
  <c r="F1499"/>
  <c r="E1499"/>
  <c r="D1499"/>
  <c r="F1498"/>
  <c r="E1498"/>
  <c r="D1498"/>
  <c r="F1504"/>
  <c r="E1504"/>
  <c r="D1504"/>
  <c r="F1503"/>
  <c r="E1503"/>
  <c r="D1503"/>
  <c r="F1502"/>
  <c r="E1502"/>
  <c r="D1502"/>
  <c r="F1507"/>
  <c r="E1507"/>
  <c r="D1507"/>
  <c r="F1506"/>
  <c r="E1506"/>
  <c r="D1506"/>
  <c r="F1505"/>
  <c r="E1505"/>
  <c r="D1505"/>
  <c r="F1590"/>
  <c r="E1590"/>
  <c r="D1590"/>
  <c r="F1589"/>
  <c r="E1589"/>
  <c r="D1589"/>
  <c r="F1588"/>
  <c r="E1588"/>
  <c r="D1588"/>
  <c r="F1587"/>
  <c r="E1587"/>
  <c r="D1587"/>
  <c r="F1586"/>
  <c r="E1586"/>
  <c r="D1586"/>
  <c r="F1585"/>
  <c r="E1585"/>
  <c r="D1585"/>
  <c r="F1584"/>
  <c r="E1584"/>
  <c r="D1584"/>
  <c r="F1583"/>
  <c r="E1583"/>
  <c r="D1583"/>
  <c r="F1582"/>
  <c r="E1582"/>
  <c r="D1582"/>
  <c r="F1581"/>
  <c r="E1581"/>
  <c r="D1581"/>
  <c r="F1580"/>
  <c r="E1580"/>
  <c r="D1580"/>
  <c r="F1579"/>
  <c r="E1579"/>
  <c r="D1579"/>
  <c r="F1578"/>
  <c r="E1578"/>
  <c r="D1578"/>
  <c r="F1577"/>
  <c r="E1577"/>
  <c r="D1577"/>
  <c r="F1576"/>
  <c r="E1576"/>
  <c r="D1576"/>
  <c r="F1575"/>
  <c r="E1575"/>
  <c r="D1575"/>
  <c r="F1574"/>
  <c r="E1574"/>
  <c r="D1574"/>
  <c r="F1573"/>
  <c r="E1573"/>
  <c r="D1573"/>
  <c r="F1572"/>
  <c r="E1572"/>
  <c r="D1572"/>
  <c r="F1571"/>
  <c r="E1571"/>
  <c r="D1571"/>
  <c r="F1570"/>
  <c r="E1570"/>
  <c r="D1570"/>
  <c r="F1569"/>
  <c r="E1569"/>
  <c r="D1569"/>
  <c r="F1568"/>
  <c r="E1568"/>
  <c r="D1568"/>
  <c r="F1567"/>
  <c r="E1567"/>
  <c r="D1567"/>
  <c r="F1566"/>
  <c r="E1566"/>
  <c r="D1566"/>
  <c r="F1565"/>
  <c r="E1565"/>
  <c r="D1565"/>
  <c r="F1564"/>
  <c r="E1564"/>
  <c r="D1564"/>
  <c r="F1563"/>
  <c r="E1563"/>
  <c r="D1563"/>
  <c r="F1562"/>
  <c r="E1562"/>
  <c r="D1562"/>
  <c r="F1561"/>
  <c r="E1561"/>
  <c r="D1561"/>
  <c r="F1560"/>
  <c r="E1560"/>
  <c r="D1560"/>
  <c r="F1559"/>
  <c r="E1559"/>
  <c r="D1559"/>
  <c r="F1558"/>
  <c r="E1558"/>
  <c r="D1558"/>
  <c r="F1557"/>
  <c r="E1557"/>
  <c r="D1557"/>
  <c r="F1556"/>
  <c r="E1556"/>
  <c r="D1556"/>
  <c r="F1555"/>
  <c r="E1555"/>
  <c r="D1555"/>
  <c r="F1554"/>
  <c r="E1554"/>
  <c r="D1554"/>
  <c r="F1553"/>
  <c r="E1553"/>
  <c r="D1553"/>
  <c r="F1552"/>
  <c r="E1552"/>
  <c r="D1552"/>
  <c r="F1551"/>
  <c r="E1551"/>
  <c r="D1551"/>
  <c r="F1550"/>
  <c r="E1550"/>
  <c r="D1550"/>
  <c r="F1549"/>
  <c r="E1549"/>
  <c r="D1549"/>
  <c r="F1548"/>
  <c r="E1548"/>
  <c r="D1548"/>
  <c r="F1547"/>
  <c r="E1547"/>
  <c r="D1547"/>
  <c r="F1546"/>
  <c r="E1546"/>
  <c r="D1546"/>
  <c r="F1545"/>
  <c r="E1545"/>
  <c r="D1545"/>
  <c r="F1544"/>
  <c r="E1544"/>
  <c r="D1544"/>
  <c r="F1543"/>
  <c r="E1543"/>
  <c r="D1543"/>
  <c r="F1542"/>
  <c r="E1542"/>
  <c r="D1542"/>
  <c r="F1541"/>
  <c r="E1541"/>
  <c r="D1541"/>
  <c r="F1540"/>
  <c r="E1540"/>
  <c r="D1540"/>
  <c r="F1539"/>
  <c r="E1539"/>
  <c r="D1539"/>
  <c r="F1538"/>
  <c r="E1538"/>
  <c r="D1538"/>
  <c r="F1537"/>
  <c r="E1537"/>
  <c r="D1537"/>
  <c r="F1536"/>
  <c r="E1536"/>
  <c r="D1536"/>
  <c r="F1535"/>
  <c r="E1535"/>
  <c r="D1535"/>
  <c r="F1534"/>
  <c r="E1534"/>
  <c r="D1534"/>
  <c r="F1533"/>
  <c r="E1533"/>
  <c r="D1533"/>
  <c r="F1532"/>
  <c r="E1532"/>
  <c r="D1532"/>
  <c r="F1531"/>
  <c r="E1531"/>
  <c r="D1531"/>
  <c r="F1530"/>
  <c r="E1530"/>
  <c r="D1530"/>
  <c r="F1529"/>
  <c r="E1529"/>
  <c r="D1529"/>
  <c r="F1528"/>
  <c r="E1528"/>
  <c r="D1528"/>
  <c r="F1527"/>
  <c r="E1527"/>
  <c r="D1527"/>
  <c r="F1526"/>
  <c r="E1526"/>
  <c r="D1526"/>
  <c r="F1525"/>
  <c r="E1525"/>
  <c r="D1525"/>
  <c r="F1524"/>
  <c r="E1524"/>
  <c r="D1524"/>
  <c r="F1523"/>
  <c r="E1523"/>
  <c r="D1523"/>
  <c r="F1522"/>
  <c r="E1522"/>
  <c r="D1522"/>
  <c r="F1521"/>
  <c r="E1521"/>
  <c r="D1521"/>
  <c r="F1520"/>
  <c r="E1520"/>
  <c r="D1520"/>
  <c r="F1519"/>
  <c r="E1519"/>
  <c r="D1519"/>
  <c r="F1518"/>
  <c r="E1518"/>
  <c r="D1518"/>
  <c r="F1517"/>
  <c r="E1517"/>
  <c r="D1517"/>
  <c r="F1516"/>
  <c r="E1516"/>
  <c r="D1516"/>
  <c r="F1515"/>
  <c r="E1515"/>
  <c r="D1515"/>
  <c r="F1514"/>
  <c r="E1514"/>
  <c r="D1514"/>
  <c r="F1513"/>
  <c r="E1513"/>
  <c r="D1513"/>
  <c r="F1512"/>
  <c r="E1512"/>
  <c r="D1512"/>
  <c r="F1511"/>
  <c r="E1511"/>
  <c r="D1511"/>
  <c r="F1510"/>
  <c r="E1510"/>
  <c r="D1510"/>
  <c r="F1509"/>
  <c r="E1509"/>
  <c r="D1509"/>
  <c r="F1508"/>
  <c r="E1508"/>
  <c r="D1508"/>
  <c r="F1591"/>
  <c r="E1591"/>
  <c r="D1591"/>
  <c r="F1600"/>
  <c r="E1600"/>
  <c r="D1600"/>
  <c r="F1599"/>
  <c r="E1599"/>
  <c r="D1599"/>
  <c r="F1598"/>
  <c r="E1598"/>
  <c r="D1598"/>
  <c r="F1597"/>
  <c r="E1597"/>
  <c r="D1597"/>
  <c r="F1596"/>
  <c r="E1596"/>
  <c r="D1596"/>
  <c r="F1595"/>
  <c r="E1595"/>
  <c r="D1595"/>
  <c r="F1594"/>
  <c r="E1594"/>
  <c r="D1594"/>
  <c r="F1593"/>
  <c r="E1593"/>
  <c r="D1593"/>
  <c r="F1592"/>
  <c r="E1592"/>
  <c r="D1592"/>
  <c r="F1601"/>
  <c r="E1601"/>
  <c r="D1601"/>
  <c r="F1602"/>
  <c r="E1602"/>
  <c r="D1602"/>
  <c r="F1631"/>
  <c r="E1631"/>
  <c r="D1631"/>
  <c r="F1630"/>
  <c r="E1630"/>
  <c r="D1630"/>
  <c r="F1629"/>
  <c r="E1629"/>
  <c r="D1629"/>
  <c r="F1628"/>
  <c r="E1628"/>
  <c r="D1628"/>
  <c r="F1627"/>
  <c r="E1627"/>
  <c r="D1627"/>
  <c r="F1626"/>
  <c r="E1626"/>
  <c r="D1626"/>
  <c r="F1625"/>
  <c r="E1625"/>
  <c r="D1625"/>
  <c r="F1624"/>
  <c r="E1624"/>
  <c r="D1624"/>
  <c r="F1623"/>
  <c r="E1623"/>
  <c r="D1623"/>
  <c r="F1622"/>
  <c r="E1622"/>
  <c r="D1622"/>
  <c r="F1621"/>
  <c r="E1621"/>
  <c r="D1621"/>
  <c r="F1620"/>
  <c r="E1620"/>
  <c r="D1620"/>
  <c r="F1619"/>
  <c r="E1619"/>
  <c r="D1619"/>
  <c r="F1618"/>
  <c r="E1618"/>
  <c r="D1618"/>
  <c r="F1617"/>
  <c r="E1617"/>
  <c r="D1617"/>
  <c r="F1616"/>
  <c r="E1616"/>
  <c r="D1616"/>
  <c r="F1615"/>
  <c r="E1615"/>
  <c r="D1615"/>
  <c r="F1614"/>
  <c r="E1614"/>
  <c r="D1614"/>
  <c r="F1613"/>
  <c r="E1613"/>
  <c r="D1613"/>
  <c r="F1612"/>
  <c r="E1612"/>
  <c r="D1612"/>
  <c r="F1611"/>
  <c r="E1611"/>
  <c r="D1611"/>
  <c r="F1610"/>
  <c r="E1610"/>
  <c r="D1610"/>
  <c r="F1609"/>
  <c r="E1609"/>
  <c r="D1609"/>
  <c r="F1608"/>
  <c r="E1608"/>
  <c r="D1608"/>
  <c r="F1607"/>
  <c r="E1607"/>
  <c r="D1607"/>
  <c r="F1606"/>
  <c r="E1606"/>
  <c r="D1606"/>
  <c r="F1605"/>
  <c r="E1605"/>
  <c r="D1605"/>
  <c r="F1604"/>
  <c r="E1604"/>
  <c r="D1604"/>
  <c r="F1603"/>
  <c r="E1603"/>
  <c r="D1603"/>
  <c r="F1635"/>
  <c r="E1635"/>
  <c r="D1635"/>
  <c r="F1634"/>
  <c r="E1634"/>
  <c r="D1634"/>
  <c r="F1633"/>
  <c r="E1633"/>
  <c r="D1633"/>
  <c r="F1632"/>
  <c r="E1632"/>
  <c r="D1632"/>
  <c r="F1652"/>
  <c r="E1652"/>
  <c r="D1652"/>
  <c r="F1651"/>
  <c r="E1651"/>
  <c r="D1651"/>
  <c r="F1650"/>
  <c r="E1650"/>
  <c r="D1650"/>
  <c r="F1649"/>
  <c r="E1649"/>
  <c r="D1649"/>
  <c r="F1648"/>
  <c r="E1648"/>
  <c r="D1648"/>
  <c r="F1647"/>
  <c r="E1647"/>
  <c r="D1647"/>
  <c r="F1646"/>
  <c r="E1646"/>
  <c r="D1646"/>
  <c r="F1645"/>
  <c r="E1645"/>
  <c r="D1645"/>
  <c r="F1644"/>
  <c r="E1644"/>
  <c r="D1644"/>
  <c r="F1643"/>
  <c r="E1643"/>
  <c r="D1643"/>
  <c r="F1642"/>
  <c r="E1642"/>
  <c r="D1642"/>
  <c r="F1641"/>
  <c r="E1641"/>
  <c r="D1641"/>
  <c r="F1640"/>
  <c r="E1640"/>
  <c r="D1640"/>
  <c r="F1639"/>
  <c r="E1639"/>
  <c r="D1639"/>
  <c r="F1638"/>
  <c r="E1638"/>
  <c r="D1638"/>
  <c r="F1637"/>
  <c r="E1637"/>
  <c r="D1637"/>
  <c r="F1636"/>
  <c r="E1636"/>
  <c r="D1636"/>
  <c r="F1653"/>
  <c r="E1653"/>
  <c r="D1653"/>
  <c r="F1660"/>
  <c r="E1660"/>
  <c r="D1660"/>
  <c r="F1659"/>
  <c r="E1659"/>
  <c r="D1659"/>
  <c r="F1658"/>
  <c r="E1658"/>
  <c r="D1658"/>
  <c r="F1657"/>
  <c r="E1657"/>
  <c r="D1657"/>
  <c r="F1656"/>
  <c r="E1656"/>
  <c r="D1656"/>
  <c r="F1655"/>
  <c r="E1655"/>
  <c r="D1655"/>
  <c r="F1654"/>
  <c r="E1654"/>
  <c r="D1654"/>
  <c r="F1661"/>
  <c r="E1661"/>
  <c r="D1661"/>
  <c r="F1664"/>
  <c r="E1664"/>
  <c r="D1664"/>
  <c r="F1663"/>
  <c r="E1663"/>
  <c r="D1663"/>
  <c r="F1662"/>
  <c r="E1662"/>
  <c r="D1662"/>
  <c r="F1668"/>
  <c r="E1668"/>
  <c r="D1668"/>
  <c r="F1667"/>
  <c r="E1667"/>
  <c r="D1667"/>
  <c r="F1666"/>
  <c r="E1666"/>
  <c r="D1666"/>
  <c r="F1665"/>
  <c r="E1665"/>
  <c r="D1665"/>
  <c r="F1674"/>
  <c r="E1674"/>
  <c r="D1674"/>
  <c r="F1673"/>
  <c r="E1673"/>
  <c r="D1673"/>
  <c r="F1672"/>
  <c r="E1672"/>
  <c r="D1672"/>
  <c r="F1671"/>
  <c r="E1671"/>
  <c r="D1671"/>
  <c r="F1670"/>
  <c r="E1670"/>
  <c r="D1670"/>
  <c r="F1669"/>
  <c r="E1669"/>
  <c r="D1669"/>
  <c r="F1683"/>
  <c r="E1683"/>
  <c r="D1683"/>
  <c r="F1682"/>
  <c r="E1682"/>
  <c r="D1682"/>
  <c r="F1681"/>
  <c r="E1681"/>
  <c r="D1681"/>
  <c r="F1680"/>
  <c r="E1680"/>
  <c r="D1680"/>
  <c r="F1679"/>
  <c r="E1679"/>
  <c r="D1679"/>
  <c r="F1678"/>
  <c r="E1678"/>
  <c r="D1678"/>
  <c r="F1677"/>
  <c r="E1677"/>
  <c r="D1677"/>
  <c r="F1676"/>
  <c r="E1676"/>
  <c r="D1676"/>
  <c r="F1675"/>
  <c r="E1675"/>
  <c r="D1675"/>
</calcChain>
</file>

<file path=xl/sharedStrings.xml><?xml version="1.0" encoding="utf-8"?>
<sst xmlns="http://schemas.openxmlformats.org/spreadsheetml/2006/main" count="3569" uniqueCount="1876">
  <si>
    <t>单位名称</t>
  </si>
  <si>
    <t>单位社保编号</t>
  </si>
  <si>
    <t>奖补人数</t>
  </si>
  <si>
    <t>带动就业奖补合计</t>
  </si>
  <si>
    <t>柳州市大新实业有限公司</t>
  </si>
  <si>
    <t>广西鸿翔一心堂药业有限责任公司柳州驾鹤路店</t>
  </si>
  <si>
    <t>柳州日高过滤器有限责任公司</t>
  </si>
  <si>
    <t>柳州市千鑫汽车配件有限公司</t>
  </si>
  <si>
    <t>广西柳工机械股份有限公司</t>
  </si>
  <si>
    <t>广西志光家具集团有限责任公司</t>
  </si>
  <si>
    <t>司能石油化工有限公司</t>
  </si>
  <si>
    <t>柳州市文诺贸易有限公司</t>
  </si>
  <si>
    <t>柳州瑞明汽车部件制造有限公司</t>
  </si>
  <si>
    <t>柳州市和盛金属制品有限公司</t>
  </si>
  <si>
    <t>广西觉味之城餐饮管理有限公司</t>
  </si>
  <si>
    <t>广西螺老爹食品科技有限责任公司</t>
  </si>
  <si>
    <t>柳州联泰汽车零部件有限公司</t>
  </si>
  <si>
    <t>柳州市鼎益工贸有限公司</t>
  </si>
  <si>
    <t>柳州市久日工程机械有限公司</t>
  </si>
  <si>
    <t>柳州万超汽车天窗有限公司</t>
  </si>
  <si>
    <t>柳州市良厚食品科技有限责任公司</t>
  </si>
  <si>
    <t>柳州佳饰家装饰材料有限公司</t>
  </si>
  <si>
    <t>柳州桂中大药房连锁有限责任公司</t>
  </si>
  <si>
    <t>广西仙茱国医馆有限公司</t>
  </si>
  <si>
    <t>柳州市正和城物业服务有限公司</t>
  </si>
  <si>
    <t>柳州八菱科技有限公司</t>
  </si>
  <si>
    <t>柳州市源通精密机械制造有限公司</t>
  </si>
  <si>
    <t>柳州尚龙电器服务有限公司</t>
  </si>
  <si>
    <t>南宁市万科物业服务有限公司柳州分公司</t>
  </si>
  <si>
    <t>柳州旷达汽车饰件有限公司</t>
  </si>
  <si>
    <t>阳光壹佰物业发展有限公司柳州分公司</t>
  </si>
  <si>
    <t>广西方盛实业股份有限公司</t>
  </si>
  <si>
    <t>柳州市邱姆预应力机械有限公司</t>
  </si>
  <si>
    <t>柳州市华奥汽车有限公司</t>
  </si>
  <si>
    <t>广西艾盛创制科技有限公司</t>
  </si>
  <si>
    <t>柳州市桂鹏汽车贸易有限责任公司</t>
  </si>
  <si>
    <t>广西柳药集团股份有限公司</t>
  </si>
  <si>
    <t>柳州日高汽车减振技术有限责任公司</t>
  </si>
  <si>
    <t>柳州日高滤清器有限责任公司</t>
  </si>
  <si>
    <t>柳州福臻汽车冲压件有限公司</t>
  </si>
  <si>
    <t>广西博强建筑科技有限公司</t>
  </si>
  <si>
    <t>广西鲁板建筑设备制造有限公司</t>
  </si>
  <si>
    <t>广西定德交通工程有限公司</t>
  </si>
  <si>
    <t>广西柳工集团有限公司</t>
  </si>
  <si>
    <t>柳州市柳南区小红帽兆兴幼儿园</t>
  </si>
  <si>
    <t>金碧物业有限公司柳州分公司</t>
  </si>
  <si>
    <t>柳州鹏辉能源科技有限公司</t>
  </si>
  <si>
    <t>柳州源创电喷技术有限公司</t>
  </si>
  <si>
    <t>广西柳州钢铁集团有限公司</t>
  </si>
  <si>
    <t>柳州螺喜会食品有限公司</t>
  </si>
  <si>
    <t>柳州市桂通水泥电杆有限公司</t>
  </si>
  <si>
    <t>柳州创革智能科技有限公司</t>
  </si>
  <si>
    <t>广西建华工程项目管理有限公司</t>
  </si>
  <si>
    <t>柳州市宝莱汽车用品有限公司</t>
  </si>
  <si>
    <t>柳州市耀轩汽车用品有限公司</t>
  </si>
  <si>
    <t>柳州东方工程橡胶制品有限公司</t>
  </si>
  <si>
    <t>广西湖大数字建设有限公司</t>
  </si>
  <si>
    <t>柳州拓普汽车部件有限公司</t>
  </si>
  <si>
    <t>柳州尚龙全鑫电器服务有限公司</t>
  </si>
  <si>
    <t>广西蓝创新能源汽车设备有限公司</t>
  </si>
  <si>
    <t>柳州市青年客运有限责任公司</t>
  </si>
  <si>
    <t>方盛车桥（柳州）有限公司</t>
  </si>
  <si>
    <t>广西磐瑞科技有限公司</t>
  </si>
  <si>
    <t>广西螺霸王食品科技有限公司</t>
  </si>
  <si>
    <t>广西保利环境监测有限公司</t>
  </si>
  <si>
    <t>广西鑫螺福食品科技有限公司</t>
  </si>
  <si>
    <t>广西建工集团冶金建设有限公司</t>
  </si>
  <si>
    <t>广西恒诚工程质量检测有限公司</t>
  </si>
  <si>
    <t>柳工柳州传动件有限公司</t>
  </si>
  <si>
    <t>广西新柳邕农产品批发市场有限公司</t>
  </si>
  <si>
    <t>柳州瑞利机械有限公司</t>
  </si>
  <si>
    <t>柳州市龙杰汽车配件有限责任公司</t>
  </si>
  <si>
    <t>柳州丹顺机械有限公司</t>
  </si>
  <si>
    <t>广西中圳检测技术有限公司</t>
  </si>
  <si>
    <t>广西易德科技有限责任公司</t>
  </si>
  <si>
    <t>广西森虹食品有限责任公司</t>
  </si>
  <si>
    <t>柳州市贝亿达工业有限公司</t>
  </si>
  <si>
    <t>广西沪桂食品集团有限公司</t>
  </si>
  <si>
    <t>柳州尚龙广鑫电器服务有限公司</t>
  </si>
  <si>
    <t>柳州金盾机械股份有限公司</t>
  </si>
  <si>
    <t>广西福来物业服务有限责任公司</t>
  </si>
  <si>
    <t>广州市宁骏物业管理有限公司柳州分公司</t>
  </si>
  <si>
    <t>湖南湖大艾盛汽车技术开发有限公司柳州分公司</t>
  </si>
  <si>
    <t>柳州市易昇热导技术有限公司</t>
  </si>
  <si>
    <t>柳州华翔汽车销售有限公司</t>
  </si>
  <si>
    <t>广西朋宇组物业服务有限责任公司柳州分公司</t>
  </si>
  <si>
    <t>上汽通用五菱汽车股份有限公司</t>
  </si>
  <si>
    <t>广西柳州中衡工程检测咨询有限公司</t>
  </si>
  <si>
    <t>柳州康乐口腔医院</t>
  </si>
  <si>
    <t>柳州市腾美汽车内饰件有限公司</t>
  </si>
  <si>
    <t>柳州市柳南区小红帽品格幼儿园</t>
  </si>
  <si>
    <t>柳州丹顺科技有限公司</t>
  </si>
  <si>
    <t>广西中螺食品科技有限公司</t>
  </si>
  <si>
    <t>柳州市森宇食品科技有限公司</t>
  </si>
  <si>
    <t>柳州市易尚制冷配件有限公司</t>
  </si>
  <si>
    <t>柳州市钜嘉机械有限公司</t>
  </si>
  <si>
    <t>东风柳州汽车有限公司</t>
  </si>
  <si>
    <t>广西深联信息科技有限公司</t>
  </si>
  <si>
    <t>柳州华柳汽车销售服务有限公司</t>
  </si>
  <si>
    <t>广西仙茱制药有限公司</t>
  </si>
  <si>
    <t>广西飞塑科技股份有限公司</t>
  </si>
  <si>
    <t>柳州六和方盛机械有限公司</t>
  </si>
  <si>
    <t>上汽通用五菱汽车股份有限公司（官塘工业园）</t>
  </si>
  <si>
    <t>柳州市华运汽车贸易有限公司</t>
  </si>
  <si>
    <t>柳州市城中区小红帽高新幼儿园</t>
  </si>
  <si>
    <t>柳州市惠农化工有限公司</t>
  </si>
  <si>
    <t>广西贺尔德实业有限公司</t>
  </si>
  <si>
    <t>柳州日高汽车水泵有限责任公司</t>
  </si>
  <si>
    <t>广西万安汽车底盘系统有限公司</t>
  </si>
  <si>
    <t>广西喜莲娜实业有限公司</t>
  </si>
  <si>
    <t>柳州广升汽车零部件有限公司</t>
  </si>
  <si>
    <t>大成工程咨询有限公司柳州分公司</t>
  </si>
  <si>
    <t>柳州市昊宇机械有限公司</t>
  </si>
  <si>
    <t>广西特斯途汽车科技有限公司</t>
  </si>
  <si>
    <t>柳州钢铁股份有限公司</t>
  </si>
  <si>
    <t>柳州市车乐士汽车配件有限公司</t>
  </si>
  <si>
    <t>柳州市明仕机械有限公司</t>
  </si>
  <si>
    <t>广西安家万家房地产经纪股份有限公司</t>
  </si>
  <si>
    <t>柳州市万菱科技有限责任公司</t>
  </si>
  <si>
    <t>广西中柳食品科技有限公司</t>
  </si>
  <si>
    <t>广西奋升供应链管理有限公司</t>
  </si>
  <si>
    <t>柳州市东方预拌混凝土有限公司</t>
  </si>
  <si>
    <t>柳州九洲天诚物业服务有限责任公司</t>
  </si>
  <si>
    <t>柳州东风李尔方盛汽车座椅有限公司</t>
  </si>
  <si>
    <t>东风柳州汽车有限公司(柳东基地)</t>
  </si>
  <si>
    <t>柳州市益捷达机械科技有限公司</t>
  </si>
  <si>
    <t>广西臻冠食品科技有限公司</t>
  </si>
  <si>
    <t>广西安泰特保保安服务有限公司柳州第一分公司</t>
  </si>
  <si>
    <t>柳州北城尚品餐饮管理股份有限公司</t>
  </si>
  <si>
    <t>柳州市华汇汽车销售有限公司</t>
  </si>
  <si>
    <t>柳州市邹凯贸易有限公司</t>
  </si>
  <si>
    <t>柳州市银翔机械有限责任公司</t>
  </si>
  <si>
    <t>柳州市泰坦宇翔钢圈有限公司</t>
  </si>
  <si>
    <t>柳州市料精机械制造有限公司</t>
  </si>
  <si>
    <t>柳州市正菱车业配件有限公司</t>
  </si>
  <si>
    <t>广西柳州市君佐家电贸易有限公司</t>
  </si>
  <si>
    <t>升禾城市环保科技股份有限公司广西阳和分公司</t>
  </si>
  <si>
    <t>柳州欧维姆机械股份有限公司</t>
  </si>
  <si>
    <t>柳州市柳北区小红帽碧丽星城幼儿园</t>
  </si>
  <si>
    <t>福建省华兴顺建设工程有限公司柳州分公司</t>
  </si>
  <si>
    <t>柳州市建筑工程集团有限责任公司</t>
  </si>
  <si>
    <t>柳州市瑞泽商贸有限责任公司</t>
  </si>
  <si>
    <t>柳州蒲菱汽车科技有限公司</t>
  </si>
  <si>
    <t>广西杰诺智能装备技术股份有限公司</t>
  </si>
  <si>
    <t>柳州达菱智能科技有限公司</t>
  </si>
  <si>
    <t>柳州市杰特建材有限责任公司</t>
  </si>
  <si>
    <t>广西隆菱科技有限公司</t>
  </si>
  <si>
    <t>柳州华柳兴汽车销售服务有限公司</t>
  </si>
  <si>
    <t>柳州市银兴车轮制造有限公司</t>
  </si>
  <si>
    <t>柳州裕信方盛汽车饰件有限公司</t>
  </si>
  <si>
    <t>柳州市乐哈哈食品科技有限公司</t>
  </si>
  <si>
    <t>碧桂园生活服务集团股份有限公司柳州分公司</t>
  </si>
  <si>
    <t>柳州银行股份有限公司</t>
  </si>
  <si>
    <t>广西雷盾建筑材料科技有限公司</t>
  </si>
  <si>
    <t>柳州兆安地产置业有限公司兆笙酒店</t>
  </si>
  <si>
    <t>柳州市鱼峰区小红帽长虹世纪幼儿园</t>
  </si>
  <si>
    <t>柳州温馨康乐口腔门诊部有限公司</t>
  </si>
  <si>
    <t>广西世诚工程检测有限公司</t>
  </si>
  <si>
    <t>柳州巨东激光科技股份有限公司</t>
  </si>
  <si>
    <t>广西阿拓斯智能装备有限公司</t>
  </si>
  <si>
    <t>广西利拓智能科技股份有限公司</t>
  </si>
  <si>
    <t>广西腾卓机械租赁服务有限公司</t>
  </si>
  <si>
    <t>柳州天龙湾璞悦酒店管理有限公司</t>
  </si>
  <si>
    <t>广西柳螺香食品科技有限公司</t>
  </si>
  <si>
    <t>广西奋升品牌管理有限公司</t>
  </si>
  <si>
    <t>广西柳州泽铭工程机械有限公司</t>
  </si>
  <si>
    <t>柳州力源粮油有限责任公司</t>
  </si>
  <si>
    <t>柳州松芝汽车空调有限公司</t>
  </si>
  <si>
    <t>广西迈联科技股份有限公司</t>
  </si>
  <si>
    <t>柳州祥云建材有限公司</t>
  </si>
  <si>
    <t>柳州祥云混凝土有限公司</t>
  </si>
  <si>
    <t>柳州云顶观光酒店有限公司</t>
  </si>
  <si>
    <t>柳州市龙晨车桥配件制造有限公司</t>
  </si>
  <si>
    <t>广西柳州特种变压器有限责任公司</t>
  </si>
  <si>
    <t>柳州六和方盛工业有限公司</t>
  </si>
  <si>
    <t>广西远道风行新能源汽车贸易有限公司</t>
  </si>
  <si>
    <t>柳州市国祥食品有限公司</t>
  </si>
  <si>
    <t>广西贝驰汽车科技有限公司</t>
  </si>
  <si>
    <t>柳州市超凌顺机械制造有限公司</t>
  </si>
  <si>
    <t>柳州瑞川汽车工业贸易有限公司</t>
  </si>
  <si>
    <t>柳州市建益电工材料有限公司</t>
  </si>
  <si>
    <t>广西康田餐饮集团有限公司</t>
  </si>
  <si>
    <t>柳州友邻物业服务有限公司</t>
  </si>
  <si>
    <t>柳州市德诚机械有限公司</t>
  </si>
  <si>
    <t>柳州市汇优新材料科技有限公司</t>
  </si>
  <si>
    <t>柳州长鸣文化科技有限公司</t>
  </si>
  <si>
    <t>广西螺状元食品科技股份有限公司</t>
  </si>
  <si>
    <t>广西兴柳食品有限公司</t>
  </si>
  <si>
    <t>柳州市新银磊印刷厂</t>
  </si>
  <si>
    <t>广西久晖工程机械有限公司</t>
  </si>
  <si>
    <t>四川森朗通信网络工程建设有限公司柳州分公司</t>
  </si>
  <si>
    <t>柳州市佰昌电气科技有限责任公司</t>
  </si>
  <si>
    <t>广西柳州桂柳建筑机械设备租赁有限公司</t>
  </si>
  <si>
    <t>柳州诚飞汽车零部件有限公司</t>
  </si>
  <si>
    <t>柳州龙马场地租赁有限公司</t>
  </si>
  <si>
    <t>广西英腾教育科技股份有限公司</t>
  </si>
  <si>
    <t>柳州悠进电装有限公司</t>
  </si>
  <si>
    <t>姓名</t>
  </si>
  <si>
    <t>合同起始日期</t>
  </si>
  <si>
    <t>合同终止日期</t>
  </si>
  <si>
    <t>潘梦棋</t>
  </si>
  <si>
    <t>邓乙莲</t>
  </si>
  <si>
    <t>黄祥雄</t>
  </si>
  <si>
    <t>韦美芬</t>
  </si>
  <si>
    <t>韦贤美</t>
  </si>
  <si>
    <t>侯丽鲜</t>
  </si>
  <si>
    <t>吴纯芬</t>
  </si>
  <si>
    <t>吴耐适</t>
  </si>
  <si>
    <t>贾任军</t>
  </si>
  <si>
    <t>梁桂杰</t>
  </si>
  <si>
    <t>周海艳</t>
  </si>
  <si>
    <t>吕方勇</t>
  </si>
  <si>
    <t>杨康</t>
  </si>
  <si>
    <t>韦兰蓝</t>
  </si>
  <si>
    <t>黄星</t>
  </si>
  <si>
    <t>覃学龙</t>
  </si>
  <si>
    <t>潘旭球</t>
  </si>
  <si>
    <t>杨梦菊</t>
  </si>
  <si>
    <t>吴肖君</t>
  </si>
  <si>
    <t>何惠萍</t>
  </si>
  <si>
    <t>梁鹏</t>
  </si>
  <si>
    <t>韦佳建</t>
  </si>
  <si>
    <t>潘初维</t>
  </si>
  <si>
    <t>潘礼华</t>
  </si>
  <si>
    <t>罗韦高</t>
  </si>
  <si>
    <t>谭柳圆</t>
  </si>
  <si>
    <t>潘金兰</t>
  </si>
  <si>
    <t>吴东阳</t>
  </si>
  <si>
    <t>李园花</t>
  </si>
  <si>
    <t>赵德剑</t>
  </si>
  <si>
    <t>韦业强</t>
  </si>
  <si>
    <t>覃显东</t>
  </si>
  <si>
    <t>韦红江</t>
  </si>
  <si>
    <t>温文礼</t>
  </si>
  <si>
    <t>乔海燕</t>
  </si>
  <si>
    <t>陈永章</t>
  </si>
  <si>
    <t>王含</t>
  </si>
  <si>
    <t>韦克克</t>
  </si>
  <si>
    <t>黄棱</t>
  </si>
  <si>
    <t>罗严</t>
  </si>
  <si>
    <t>李朝能</t>
  </si>
  <si>
    <t>覃息聪</t>
  </si>
  <si>
    <t>李明亮</t>
  </si>
  <si>
    <t>荣堂</t>
  </si>
  <si>
    <t>路运府</t>
  </si>
  <si>
    <t>马诗同</t>
  </si>
  <si>
    <t>贾盛猛</t>
  </si>
  <si>
    <t>贾民航</t>
  </si>
  <si>
    <t>郑天东</t>
  </si>
  <si>
    <t>马天山</t>
  </si>
  <si>
    <t>杨盛鼎</t>
  </si>
  <si>
    <t>黄爱云</t>
  </si>
  <si>
    <t>韦日治</t>
  </si>
  <si>
    <t>韦艳园</t>
  </si>
  <si>
    <t>吴阳宇</t>
  </si>
  <si>
    <t>吴林明</t>
  </si>
  <si>
    <t>徐戊有</t>
  </si>
  <si>
    <t>罗满强</t>
  </si>
  <si>
    <t>莫李杰</t>
  </si>
  <si>
    <t>李建明</t>
  </si>
  <si>
    <t>温永发</t>
  </si>
  <si>
    <t>覃军</t>
  </si>
  <si>
    <t>张辉宇</t>
  </si>
  <si>
    <t>覃定文</t>
  </si>
  <si>
    <t>杨昌吉</t>
  </si>
  <si>
    <t>吴万杰</t>
  </si>
  <si>
    <t>吴明富</t>
  </si>
  <si>
    <t>吴连英</t>
  </si>
  <si>
    <t>吴文林</t>
  </si>
  <si>
    <t>吴智飞</t>
  </si>
  <si>
    <t>吴金凯</t>
  </si>
  <si>
    <t>覃增科</t>
  </si>
  <si>
    <t>樊荣新</t>
  </si>
  <si>
    <t>罗代珍</t>
  </si>
  <si>
    <t>莫琼瑜</t>
  </si>
  <si>
    <t>罗代万</t>
  </si>
  <si>
    <t>韦泽亮</t>
  </si>
  <si>
    <t>蓝伟锋</t>
  </si>
  <si>
    <t>韦光福</t>
  </si>
  <si>
    <t>谭胜豪</t>
  </si>
  <si>
    <t>韦美月</t>
  </si>
  <si>
    <t>李张政</t>
  </si>
  <si>
    <t>黄日兴</t>
  </si>
  <si>
    <t>黄凤梅</t>
  </si>
  <si>
    <t>易钊弘</t>
  </si>
  <si>
    <t>张华</t>
  </si>
  <si>
    <t>覃圆</t>
  </si>
  <si>
    <t>石利娜</t>
  </si>
  <si>
    <t>杨老善</t>
  </si>
  <si>
    <t>杨明荣</t>
  </si>
  <si>
    <t>谭仁卫</t>
  </si>
  <si>
    <t>唐肖丽</t>
  </si>
  <si>
    <t>曾燕</t>
  </si>
  <si>
    <t>梁昆瑞</t>
  </si>
  <si>
    <t>姚技峁</t>
  </si>
  <si>
    <t>莫斌</t>
  </si>
  <si>
    <t>韦汝彬</t>
  </si>
  <si>
    <t>韦金龙</t>
  </si>
  <si>
    <t>郑晓龙</t>
  </si>
  <si>
    <t>卢文凤</t>
  </si>
  <si>
    <t>刘军</t>
  </si>
  <si>
    <t>石刘豪杰</t>
  </si>
  <si>
    <t>陈松生</t>
  </si>
  <si>
    <t>覃胜梅</t>
  </si>
  <si>
    <t>徐克宁</t>
  </si>
  <si>
    <t>钟艳芳</t>
  </si>
  <si>
    <t>潘振华</t>
  </si>
  <si>
    <t>杨云东</t>
  </si>
  <si>
    <t>钟雪霜</t>
  </si>
  <si>
    <t>韦观养</t>
  </si>
  <si>
    <t>刘金清</t>
  </si>
  <si>
    <t>谭春清</t>
  </si>
  <si>
    <t>宾令峰</t>
  </si>
  <si>
    <t>陈惠红</t>
  </si>
  <si>
    <t>刘东梅</t>
  </si>
  <si>
    <t>罗庆中</t>
  </si>
  <si>
    <t>李水生</t>
  </si>
  <si>
    <t>蓝银生</t>
  </si>
  <si>
    <t>杨翠玉</t>
  </si>
  <si>
    <t>莫照运</t>
  </si>
  <si>
    <t>韦烈营</t>
  </si>
  <si>
    <t>覃志颖</t>
  </si>
  <si>
    <t>李道中</t>
  </si>
  <si>
    <t>樊继承</t>
  </si>
  <si>
    <t>梁庆业</t>
  </si>
  <si>
    <t>韦周新</t>
  </si>
  <si>
    <t>秦虹</t>
  </si>
  <si>
    <t>覃景潇</t>
  </si>
  <si>
    <t>左众宝</t>
  </si>
  <si>
    <t>莫依萍</t>
  </si>
  <si>
    <t>廖少穗</t>
  </si>
  <si>
    <t>韦寒桃</t>
  </si>
  <si>
    <t>黄清旺</t>
  </si>
  <si>
    <t>何东育</t>
  </si>
  <si>
    <t>李会</t>
  </si>
  <si>
    <t>曾丽华</t>
  </si>
  <si>
    <t>吴梦恒</t>
  </si>
  <si>
    <t>卢家耀</t>
  </si>
  <si>
    <t>欧六燕</t>
  </si>
  <si>
    <t>覃献国</t>
  </si>
  <si>
    <t>韦臣</t>
  </si>
  <si>
    <t>廖安南</t>
  </si>
  <si>
    <t>吴敏聪</t>
  </si>
  <si>
    <t>龙海东</t>
  </si>
  <si>
    <t>杨钟琪</t>
  </si>
  <si>
    <t>吴潇</t>
  </si>
  <si>
    <t>龙页挺</t>
  </si>
  <si>
    <t>韦秋</t>
  </si>
  <si>
    <t>杨春</t>
  </si>
  <si>
    <t>韦作</t>
  </si>
  <si>
    <t>莫燕燕</t>
  </si>
  <si>
    <t>莫崇智</t>
  </si>
  <si>
    <t>莫融玲</t>
  </si>
  <si>
    <t>韦成乐</t>
  </si>
  <si>
    <t>闫潘</t>
  </si>
  <si>
    <t>江海潮</t>
  </si>
  <si>
    <t>谢秋丽</t>
  </si>
  <si>
    <t>谢双微</t>
  </si>
  <si>
    <t>陈延兴</t>
  </si>
  <si>
    <t>卢炳建</t>
  </si>
  <si>
    <t>刘金海</t>
  </si>
  <si>
    <t>杨日中</t>
  </si>
  <si>
    <t>凌绍伟</t>
  </si>
  <si>
    <t>龙昌顺</t>
  </si>
  <si>
    <t>刘开航</t>
  </si>
  <si>
    <t>李茂萍</t>
  </si>
  <si>
    <t>兰永明</t>
  </si>
  <si>
    <t>兰国钻</t>
  </si>
  <si>
    <t>韦春婉</t>
  </si>
  <si>
    <t>韦将</t>
  </si>
  <si>
    <t>莫彪</t>
  </si>
  <si>
    <t>陈胜鹏</t>
  </si>
  <si>
    <t>韦彩叶</t>
  </si>
  <si>
    <t>莫非</t>
  </si>
  <si>
    <t>黄玉</t>
  </si>
  <si>
    <t>石万宇</t>
  </si>
  <si>
    <t>覃太笑</t>
  </si>
  <si>
    <t>韦春黑</t>
  </si>
  <si>
    <t>李卓纳</t>
  </si>
  <si>
    <t>罗全信</t>
  </si>
  <si>
    <t>黄海妹</t>
  </si>
  <si>
    <t>韦美美</t>
  </si>
  <si>
    <t>韦新华</t>
  </si>
  <si>
    <t>贾志石</t>
  </si>
  <si>
    <t>蓝超勤</t>
  </si>
  <si>
    <t>牙兰简</t>
  </si>
  <si>
    <t>覃德宏</t>
  </si>
  <si>
    <t>覃伟</t>
  </si>
  <si>
    <t>俞绍练</t>
  </si>
  <si>
    <t>韦柳龙</t>
  </si>
  <si>
    <t>罗健</t>
  </si>
  <si>
    <t>吴挺</t>
  </si>
  <si>
    <t>吴凯杰</t>
  </si>
  <si>
    <t>农海艺</t>
  </si>
  <si>
    <t>韦昌山</t>
  </si>
  <si>
    <t>郑连</t>
  </si>
  <si>
    <t>韦兴忠</t>
  </si>
  <si>
    <t>李遂校</t>
  </si>
  <si>
    <t>林浩</t>
  </si>
  <si>
    <t>梁英泽</t>
  </si>
  <si>
    <t>吴德斌</t>
  </si>
  <si>
    <t>张志远</t>
  </si>
  <si>
    <t>何茂平</t>
  </si>
  <si>
    <t>贾功</t>
  </si>
  <si>
    <t>陆海军</t>
  </si>
  <si>
    <t>梁永荣</t>
  </si>
  <si>
    <t>黎宝政</t>
  </si>
  <si>
    <t>韦芝绍</t>
  </si>
  <si>
    <t>覃欢红</t>
  </si>
  <si>
    <t>覃广任</t>
  </si>
  <si>
    <t>韦敏球</t>
  </si>
  <si>
    <t>韦永韩</t>
  </si>
  <si>
    <t>韦华汉</t>
  </si>
  <si>
    <t>梁桂琼</t>
  </si>
  <si>
    <t>蒋三军</t>
  </si>
  <si>
    <t>蓝万吕</t>
  </si>
  <si>
    <t>覃喜故</t>
  </si>
  <si>
    <t>潘政继</t>
  </si>
  <si>
    <t>覃士久</t>
  </si>
  <si>
    <t>陆信英</t>
  </si>
  <si>
    <t>彭文枝</t>
  </si>
  <si>
    <t>韦艳莲</t>
  </si>
  <si>
    <t>卢容敏</t>
  </si>
  <si>
    <t>李卫宾</t>
  </si>
  <si>
    <t>罗媛</t>
  </si>
  <si>
    <t>覃炳成</t>
  </si>
  <si>
    <t>韦萍清</t>
  </si>
  <si>
    <t>张水英</t>
  </si>
  <si>
    <t>龙海梅</t>
  </si>
  <si>
    <t>廖泽芳</t>
  </si>
  <si>
    <t>罗泽葵</t>
  </si>
  <si>
    <t>罗道钦</t>
  </si>
  <si>
    <t>韦平荣</t>
  </si>
  <si>
    <t>黄元和</t>
  </si>
  <si>
    <t>覃双才</t>
  </si>
  <si>
    <t>李洪光</t>
  </si>
  <si>
    <t>邱泽飞</t>
  </si>
  <si>
    <t>潘贵武</t>
  </si>
  <si>
    <t>张志有</t>
  </si>
  <si>
    <t>覃顺端</t>
  </si>
  <si>
    <t>韦永红</t>
  </si>
  <si>
    <t>伍婷</t>
  </si>
  <si>
    <t>梁如凤</t>
  </si>
  <si>
    <t>杨琼晓</t>
  </si>
  <si>
    <t>覃茂胜</t>
  </si>
  <si>
    <t>邓洁惠</t>
  </si>
  <si>
    <t>龚柳城</t>
  </si>
  <si>
    <t>吴壮泽</t>
  </si>
  <si>
    <t>覃惠</t>
  </si>
  <si>
    <t>覃远钱</t>
  </si>
  <si>
    <t>李莉娟</t>
  </si>
  <si>
    <t>韦启棒</t>
  </si>
  <si>
    <t>何悦伊</t>
  </si>
  <si>
    <t>江静</t>
  </si>
  <si>
    <t>杨东城</t>
  </si>
  <si>
    <t>覃敏</t>
  </si>
  <si>
    <t>刘敏惠</t>
  </si>
  <si>
    <t>何婷婷</t>
  </si>
  <si>
    <t>赵芳芳</t>
  </si>
  <si>
    <t>黄达帮</t>
  </si>
  <si>
    <t>何柳霓</t>
  </si>
  <si>
    <t>周宇</t>
  </si>
  <si>
    <t>黄建清</t>
  </si>
  <si>
    <t>韦秀媛</t>
  </si>
  <si>
    <t>盘荣鲜</t>
  </si>
  <si>
    <t>李兰兰</t>
  </si>
  <si>
    <t>钟秋春</t>
  </si>
  <si>
    <t>莫彩亮</t>
  </si>
  <si>
    <t>韦招善</t>
  </si>
  <si>
    <t>韦友</t>
  </si>
  <si>
    <t>秦文臻</t>
  </si>
  <si>
    <t>雷凯</t>
  </si>
  <si>
    <t>曾禄</t>
  </si>
  <si>
    <t>覃晓文</t>
  </si>
  <si>
    <t>覃兆华</t>
  </si>
  <si>
    <t>韦巧玲</t>
  </si>
  <si>
    <t>黄华林</t>
  </si>
  <si>
    <t>曾丹</t>
  </si>
  <si>
    <t>周树文</t>
  </si>
  <si>
    <t>葛杰</t>
  </si>
  <si>
    <t>杨锋</t>
  </si>
  <si>
    <t>董新福</t>
  </si>
  <si>
    <t>赖宝滨</t>
  </si>
  <si>
    <t>黄融成</t>
  </si>
  <si>
    <t>黄敏强</t>
  </si>
  <si>
    <t>赖明聪</t>
  </si>
  <si>
    <t>周佳鑫</t>
  </si>
  <si>
    <t>黄新波</t>
  </si>
  <si>
    <t>蒙家义</t>
  </si>
  <si>
    <t>吴贵明</t>
  </si>
  <si>
    <t>吴友谊</t>
  </si>
  <si>
    <t>胡杰</t>
  </si>
  <si>
    <t>彭学江</t>
  </si>
  <si>
    <t>石勇</t>
  </si>
  <si>
    <t>吴毅</t>
  </si>
  <si>
    <t>龙柳佳</t>
  </si>
  <si>
    <t>覃柳斌</t>
  </si>
  <si>
    <t>滚荣光</t>
  </si>
  <si>
    <t>李志林</t>
  </si>
  <si>
    <t>梁敏</t>
  </si>
  <si>
    <t>潘俊峰</t>
  </si>
  <si>
    <t>蒙新</t>
  </si>
  <si>
    <t>孔祥涛</t>
  </si>
  <si>
    <t>杨迁</t>
  </si>
  <si>
    <t>贾志</t>
  </si>
  <si>
    <t>韦春兰</t>
  </si>
  <si>
    <t>罗玉丽</t>
  </si>
  <si>
    <t>谢华济</t>
  </si>
  <si>
    <t>雷元鲜</t>
  </si>
  <si>
    <t>覃智雷</t>
  </si>
  <si>
    <t>廖振益</t>
  </si>
  <si>
    <t>梁玉姣</t>
  </si>
  <si>
    <t>韦诚乾</t>
  </si>
  <si>
    <t>韦荣云</t>
  </si>
  <si>
    <t>杨丙香</t>
  </si>
  <si>
    <t>戴芝杰</t>
  </si>
  <si>
    <t>李金福</t>
  </si>
  <si>
    <t>韦桂鸾</t>
  </si>
  <si>
    <t>覃霜</t>
  </si>
  <si>
    <t>罗爽</t>
  </si>
  <si>
    <t>牙小纯</t>
  </si>
  <si>
    <t>蒙春喜</t>
  </si>
  <si>
    <t>韦金丽</t>
  </si>
  <si>
    <t>李林</t>
  </si>
  <si>
    <t>梁莉</t>
  </si>
  <si>
    <t>梁新华</t>
  </si>
  <si>
    <t>梁小妹</t>
  </si>
  <si>
    <t>韦岁英</t>
  </si>
  <si>
    <t>倪旭元</t>
  </si>
  <si>
    <t>韦秋菊</t>
  </si>
  <si>
    <t>覃美云</t>
  </si>
  <si>
    <t>韦玲英</t>
  </si>
  <si>
    <t>罗桂芬</t>
  </si>
  <si>
    <t>巫华文</t>
  </si>
  <si>
    <t>韦芳连</t>
  </si>
  <si>
    <t>杨素婷</t>
  </si>
  <si>
    <t>谢培小</t>
  </si>
  <si>
    <t>李刘金</t>
  </si>
  <si>
    <t>罗守艳</t>
  </si>
  <si>
    <t>罗勤英</t>
  </si>
  <si>
    <t>梁峻峰</t>
  </si>
  <si>
    <t>刘兴意</t>
  </si>
  <si>
    <t>樊悦</t>
  </si>
  <si>
    <t>严锦</t>
  </si>
  <si>
    <t>程媛</t>
  </si>
  <si>
    <t>龙德敏</t>
  </si>
  <si>
    <t>黄仕满</t>
  </si>
  <si>
    <t>梁丽双</t>
  </si>
  <si>
    <t>韦红</t>
  </si>
  <si>
    <t>刘希文</t>
  </si>
  <si>
    <t>龚富英</t>
  </si>
  <si>
    <t>肖冬梅</t>
  </si>
  <si>
    <t>刘春国</t>
  </si>
  <si>
    <t>龙政通</t>
  </si>
  <si>
    <t>荣吉</t>
  </si>
  <si>
    <t>黄周星</t>
  </si>
  <si>
    <t>蒋微</t>
  </si>
  <si>
    <t>黄群</t>
  </si>
  <si>
    <t>黄争辉</t>
  </si>
  <si>
    <t>李明贤</t>
  </si>
  <si>
    <t>梁引荣</t>
  </si>
  <si>
    <t>何健芳</t>
  </si>
  <si>
    <t>蓝庆立</t>
  </si>
  <si>
    <t>蓝庆尤</t>
  </si>
  <si>
    <t>覃家荣</t>
  </si>
  <si>
    <t>赵群清</t>
  </si>
  <si>
    <t>覃金亮</t>
  </si>
  <si>
    <t>潘胜勋</t>
  </si>
  <si>
    <t>覃四柳</t>
  </si>
  <si>
    <t>梁善秋</t>
  </si>
  <si>
    <t>熊丽鲜</t>
  </si>
  <si>
    <t>黄爱秀</t>
  </si>
  <si>
    <t>韦安</t>
  </si>
  <si>
    <t>韦耀</t>
  </si>
  <si>
    <t>陶柳菊</t>
  </si>
  <si>
    <t>管运梅</t>
  </si>
  <si>
    <t>黎家凤</t>
  </si>
  <si>
    <t>王承立</t>
  </si>
  <si>
    <t>韦加锋</t>
  </si>
  <si>
    <t>韦利丰</t>
  </si>
  <si>
    <t>韦继运</t>
  </si>
  <si>
    <t>沈光焱</t>
  </si>
  <si>
    <t>张瑛</t>
  </si>
  <si>
    <t>叶昊雯</t>
  </si>
  <si>
    <t>覃宗稳</t>
  </si>
  <si>
    <t>熊盼盼</t>
  </si>
  <si>
    <t>莫冰春</t>
  </si>
  <si>
    <t>陈东平</t>
  </si>
  <si>
    <t>潘夏妮</t>
  </si>
  <si>
    <t>杨彩霞</t>
  </si>
  <si>
    <t>梁凤青</t>
  </si>
  <si>
    <t>韦真凌</t>
  </si>
  <si>
    <t>韦建宁</t>
  </si>
  <si>
    <t>覃国健</t>
  </si>
  <si>
    <t>龙健宁</t>
  </si>
  <si>
    <t>李曾富</t>
  </si>
  <si>
    <t>吴桂明</t>
  </si>
  <si>
    <t>吴秀桃</t>
  </si>
  <si>
    <t>吴雪玲</t>
  </si>
  <si>
    <t>贾正修</t>
  </si>
  <si>
    <t>梁绍珍</t>
  </si>
  <si>
    <t>吴建锋</t>
  </si>
  <si>
    <t>荣海</t>
  </si>
  <si>
    <t>咸文银</t>
  </si>
  <si>
    <t>莫燕</t>
  </si>
  <si>
    <t>施丹梅</t>
  </si>
  <si>
    <t>蒙宗焙</t>
  </si>
  <si>
    <t>谢向华</t>
  </si>
  <si>
    <t>苏丛飞</t>
  </si>
  <si>
    <t>覃承</t>
  </si>
  <si>
    <t>覃美芳</t>
  </si>
  <si>
    <t>主武昌</t>
  </si>
  <si>
    <t>蓝柳梅</t>
  </si>
  <si>
    <t>黄新宇</t>
  </si>
  <si>
    <t>覃秋梅</t>
  </si>
  <si>
    <t>韦艳娟</t>
  </si>
  <si>
    <t>黄初抗</t>
  </si>
  <si>
    <t>韦荏文</t>
  </si>
  <si>
    <t>覃江力</t>
  </si>
  <si>
    <t>冯美财</t>
  </si>
  <si>
    <t>覃鸿忠</t>
  </si>
  <si>
    <t>杨保迁</t>
  </si>
  <si>
    <t>农彩莲</t>
  </si>
  <si>
    <t>覃东香</t>
  </si>
  <si>
    <t>覃雄燕</t>
  </si>
  <si>
    <t>范祥志</t>
  </si>
  <si>
    <t>莫祎</t>
  </si>
  <si>
    <t>潘丽娜</t>
  </si>
  <si>
    <t>覃美娜</t>
  </si>
  <si>
    <t>韦玉明</t>
  </si>
  <si>
    <t>覃路萍</t>
  </si>
  <si>
    <t>韦雪冬</t>
  </si>
  <si>
    <t>孔秋凤</t>
  </si>
  <si>
    <t>邓巧玲</t>
  </si>
  <si>
    <t>许可</t>
  </si>
  <si>
    <t>覃丽金</t>
  </si>
  <si>
    <t>韦巧玉</t>
  </si>
  <si>
    <t>韦思红</t>
  </si>
  <si>
    <t>覃柳菊</t>
  </si>
  <si>
    <t>廖丽彩</t>
  </si>
  <si>
    <t>覃柳涛</t>
  </si>
  <si>
    <t>吴韦诗</t>
  </si>
  <si>
    <t>黄昌媛</t>
  </si>
  <si>
    <t>吴燕燕</t>
  </si>
  <si>
    <t>秦普凤</t>
  </si>
  <si>
    <t>唐水英</t>
  </si>
  <si>
    <t>陈维</t>
  </si>
  <si>
    <t>何秋围</t>
  </si>
  <si>
    <t>钟莉琼</t>
  </si>
  <si>
    <t>陆伟书</t>
  </si>
  <si>
    <t>胡成钢</t>
  </si>
  <si>
    <t>刘莹</t>
  </si>
  <si>
    <t>龙官晓</t>
  </si>
  <si>
    <t>覃爱月</t>
  </si>
  <si>
    <t>黄惠年</t>
  </si>
  <si>
    <t>杨冰榕</t>
  </si>
  <si>
    <t>黄小芬</t>
  </si>
  <si>
    <t>蒙春玲</t>
  </si>
  <si>
    <t>谭春容</t>
  </si>
  <si>
    <t>欧晓秋</t>
  </si>
  <si>
    <t>蓝海芳</t>
  </si>
  <si>
    <t>覃佳艳</t>
  </si>
  <si>
    <t>卢慧源</t>
  </si>
  <si>
    <t>丁小莉</t>
  </si>
  <si>
    <t>覃业思</t>
  </si>
  <si>
    <t>覃韦锦</t>
  </si>
  <si>
    <t>江祖娟</t>
  </si>
  <si>
    <t>李春姣</t>
  </si>
  <si>
    <t>林月梅</t>
  </si>
  <si>
    <t>林燕芳</t>
  </si>
  <si>
    <t>韦海兰</t>
  </si>
  <si>
    <t>彭云飞</t>
  </si>
  <si>
    <t>覃姿</t>
  </si>
  <si>
    <t>覃茂平</t>
  </si>
  <si>
    <t>张连英</t>
  </si>
  <si>
    <t>叶翠芳</t>
  </si>
  <si>
    <t>韦琼</t>
  </si>
  <si>
    <t>李丽冬</t>
  </si>
  <si>
    <t>覃秋律</t>
  </si>
  <si>
    <t>黄凤</t>
  </si>
  <si>
    <t>王玉荣</t>
  </si>
  <si>
    <t>黄婉秋</t>
  </si>
  <si>
    <t>卢会娟</t>
  </si>
  <si>
    <t>莫远翎</t>
  </si>
  <si>
    <t>韦丽媛</t>
  </si>
  <si>
    <t>覃运玲</t>
  </si>
  <si>
    <t>廖丹</t>
  </si>
  <si>
    <t>代分芬</t>
  </si>
  <si>
    <t>张秋贵</t>
  </si>
  <si>
    <t>梁喜新</t>
  </si>
  <si>
    <t>覃术英</t>
  </si>
  <si>
    <t>梁梦云</t>
  </si>
  <si>
    <t>杨旭梅</t>
  </si>
  <si>
    <t>黄友蜜</t>
  </si>
  <si>
    <t>贾达菊</t>
  </si>
  <si>
    <t>罗艳秀</t>
  </si>
  <si>
    <t>梁报</t>
  </si>
  <si>
    <t>滚欣丽</t>
  </si>
  <si>
    <t>韦晨曦</t>
  </si>
  <si>
    <t>韦艳花</t>
  </si>
  <si>
    <t>龙信</t>
  </si>
  <si>
    <t>贾翠依</t>
  </si>
  <si>
    <t>覃雪玉</t>
  </si>
  <si>
    <t>蒙翩翩</t>
  </si>
  <si>
    <t>唐丽香</t>
  </si>
  <si>
    <t>廖群芳</t>
  </si>
  <si>
    <t>蓝利团</t>
  </si>
  <si>
    <t>黄红艳</t>
  </si>
  <si>
    <t>莫柳妮</t>
  </si>
  <si>
    <t>蓝皎僖</t>
  </si>
  <si>
    <t>张秋</t>
  </si>
  <si>
    <t>曾钟园</t>
  </si>
  <si>
    <t>陈佳宇</t>
  </si>
  <si>
    <t>林宇</t>
  </si>
  <si>
    <t>罗秀吉</t>
  </si>
  <si>
    <t>罗秋露</t>
  </si>
  <si>
    <t>韦娟娟</t>
  </si>
  <si>
    <t>梁婷香</t>
  </si>
  <si>
    <t>蒙金夏</t>
  </si>
  <si>
    <t>韦绕江</t>
  </si>
  <si>
    <t>蒙琪</t>
  </si>
  <si>
    <t>陈香梅</t>
  </si>
  <si>
    <t>李庞娟</t>
  </si>
  <si>
    <t>牙东意</t>
  </si>
  <si>
    <t>覃耐秋</t>
  </si>
  <si>
    <t>罗顺意</t>
  </si>
  <si>
    <t>韦春香</t>
  </si>
  <si>
    <t>杨敏</t>
  </si>
  <si>
    <t>韦健强</t>
  </si>
  <si>
    <t>梁凤娟</t>
  </si>
  <si>
    <t>梁柳念</t>
  </si>
  <si>
    <t>李丽红</t>
  </si>
  <si>
    <t>潘欣怡</t>
  </si>
  <si>
    <t>韦爱菊</t>
  </si>
  <si>
    <t>梁春妹</t>
  </si>
  <si>
    <t>黎刻全</t>
  </si>
  <si>
    <t>李梁</t>
  </si>
  <si>
    <t>韦核松</t>
  </si>
  <si>
    <t>徐哲</t>
  </si>
  <si>
    <t>蓝兰</t>
  </si>
  <si>
    <t>潘志柳</t>
  </si>
  <si>
    <t>林大云</t>
  </si>
  <si>
    <t>韦金亮</t>
  </si>
  <si>
    <t>韦有胆</t>
  </si>
  <si>
    <t>莫德标</t>
  </si>
  <si>
    <t>赵仁</t>
  </si>
  <si>
    <t>马志成</t>
  </si>
  <si>
    <t>蒙锦龙</t>
  </si>
  <si>
    <t>黄荫明</t>
  </si>
  <si>
    <t>黄洁荣</t>
  </si>
  <si>
    <t>陆匡伟</t>
  </si>
  <si>
    <t>韦献</t>
  </si>
  <si>
    <t>李佳成</t>
  </si>
  <si>
    <t>李洪宇</t>
  </si>
  <si>
    <t>丘岳浪</t>
  </si>
  <si>
    <t>何武</t>
  </si>
  <si>
    <t>党楷</t>
  </si>
  <si>
    <t>蒙华东</t>
  </si>
  <si>
    <t>蒙建贵</t>
  </si>
  <si>
    <t>班洪克</t>
  </si>
  <si>
    <t>韦礼仕</t>
  </si>
  <si>
    <t>农晓爱</t>
  </si>
  <si>
    <t>周航宇</t>
  </si>
  <si>
    <t>雷小芳</t>
  </si>
  <si>
    <t>蓝青峰</t>
  </si>
  <si>
    <t>廖荣进</t>
  </si>
  <si>
    <t>韦炳权</t>
  </si>
  <si>
    <t>覃保兴</t>
  </si>
  <si>
    <t>黄修挂</t>
  </si>
  <si>
    <t>石伟朋</t>
  </si>
  <si>
    <t>何幸澜</t>
  </si>
  <si>
    <t>冯熙敏</t>
  </si>
  <si>
    <t>梁桂庚</t>
  </si>
  <si>
    <t>杨硅</t>
  </si>
  <si>
    <t>龙建加</t>
  </si>
  <si>
    <t>龙辉红</t>
  </si>
  <si>
    <t>龙宇</t>
  </si>
  <si>
    <t>谢良友</t>
  </si>
  <si>
    <t>杨亮</t>
  </si>
  <si>
    <t>梁靖</t>
  </si>
  <si>
    <t>曾峰</t>
  </si>
  <si>
    <t>韦雷霆</t>
  </si>
  <si>
    <t>马家龙</t>
  </si>
  <si>
    <t>黄天驹</t>
  </si>
  <si>
    <t>林宝华</t>
  </si>
  <si>
    <t>黄英斌</t>
  </si>
  <si>
    <t>杨加祥</t>
  </si>
  <si>
    <t>罗帅</t>
  </si>
  <si>
    <t>兰宝勇</t>
  </si>
  <si>
    <t>梁继醒</t>
  </si>
  <si>
    <t>覃海</t>
  </si>
  <si>
    <t>蓝江盛</t>
  </si>
  <si>
    <t>兰营</t>
  </si>
  <si>
    <t>韦明情</t>
  </si>
  <si>
    <t>蓝李学</t>
  </si>
  <si>
    <t>韦汉喜</t>
  </si>
  <si>
    <t>韦亮</t>
  </si>
  <si>
    <t>李小娟</t>
  </si>
  <si>
    <t>谢雪琼</t>
  </si>
  <si>
    <t>罗继玲</t>
  </si>
  <si>
    <t>莫西亮</t>
  </si>
  <si>
    <t>韦凤德</t>
  </si>
  <si>
    <t>陈双灵</t>
  </si>
  <si>
    <t>覃廖志</t>
  </si>
  <si>
    <t>韦艳珠</t>
  </si>
  <si>
    <t>陆新连</t>
  </si>
  <si>
    <t>蔡成</t>
  </si>
  <si>
    <t>蓝宏学</t>
  </si>
  <si>
    <t>韦民扬</t>
  </si>
  <si>
    <t>韦文敏</t>
  </si>
  <si>
    <t>黎腾建</t>
  </si>
  <si>
    <t>卢幸能</t>
  </si>
  <si>
    <t>陈映曦</t>
  </si>
  <si>
    <t>曾新凤</t>
  </si>
  <si>
    <t>廖华林</t>
  </si>
  <si>
    <t>欧阳邱田</t>
  </si>
  <si>
    <t>黄宁超</t>
  </si>
  <si>
    <t>何成翠</t>
  </si>
  <si>
    <t>潘艳秋</t>
  </si>
  <si>
    <t>兰凤兰</t>
  </si>
  <si>
    <t>麦福利</t>
  </si>
  <si>
    <t>覃红中</t>
  </si>
  <si>
    <t>覃洪浪</t>
  </si>
  <si>
    <t>覃克诚</t>
  </si>
  <si>
    <t>蓝炳由</t>
  </si>
  <si>
    <t>谢业雄</t>
  </si>
  <si>
    <t>黄古选</t>
  </si>
  <si>
    <t>吴中招</t>
  </si>
  <si>
    <t>卢妍洁</t>
  </si>
  <si>
    <t>陆平平</t>
  </si>
  <si>
    <t>杜小红</t>
  </si>
  <si>
    <t>韦忠录</t>
  </si>
  <si>
    <t>覃立应</t>
  </si>
  <si>
    <t>廖彩霞</t>
  </si>
  <si>
    <t>唐芳超</t>
  </si>
  <si>
    <t>曾祥利</t>
  </si>
  <si>
    <t>韦远读</t>
  </si>
  <si>
    <t>吴营</t>
  </si>
  <si>
    <t>覃开议</t>
  </si>
  <si>
    <t>罗俊喜</t>
  </si>
  <si>
    <t>欧盛龙</t>
  </si>
  <si>
    <t>何荣华</t>
  </si>
  <si>
    <t>韦世贵</t>
  </si>
  <si>
    <t>梁祥华</t>
  </si>
  <si>
    <t>石建彬</t>
  </si>
  <si>
    <t>韦彦荣</t>
  </si>
  <si>
    <t>韦志勇</t>
  </si>
  <si>
    <t>马永文</t>
  </si>
  <si>
    <t>黄金平</t>
  </si>
  <si>
    <t>邓建成</t>
  </si>
  <si>
    <t>陈宇昭</t>
  </si>
  <si>
    <t>贾旺忠</t>
  </si>
  <si>
    <t>蒙世玮</t>
  </si>
  <si>
    <t>黄丽丽</t>
  </si>
  <si>
    <t>杨志桥</t>
  </si>
  <si>
    <t>韦天成</t>
  </si>
  <si>
    <t>蓝静</t>
  </si>
  <si>
    <t>黄庆良</t>
  </si>
  <si>
    <t>蓝婷</t>
  </si>
  <si>
    <t>方芳</t>
  </si>
  <si>
    <t>韦红旋</t>
  </si>
  <si>
    <t>秦韦妹</t>
  </si>
  <si>
    <t>郑保山</t>
  </si>
  <si>
    <t>蓝林利</t>
  </si>
  <si>
    <t>黄东雪</t>
  </si>
  <si>
    <t>韦冬妮</t>
  </si>
  <si>
    <t>兰美力</t>
  </si>
  <si>
    <t>徐远胜</t>
  </si>
  <si>
    <t>蒙洪兴</t>
  </si>
  <si>
    <t>莫增仕</t>
  </si>
  <si>
    <t>韦海明</t>
  </si>
  <si>
    <t>黄已俨</t>
  </si>
  <si>
    <t>潘航珠</t>
  </si>
  <si>
    <t>杨金琼</t>
  </si>
  <si>
    <t>容莉莉</t>
  </si>
  <si>
    <t>周渊意</t>
  </si>
  <si>
    <t>郑良</t>
  </si>
  <si>
    <t>吴珍娟</t>
  </si>
  <si>
    <t>吴桂楼</t>
  </si>
  <si>
    <t>李彩艳</t>
  </si>
  <si>
    <t>葛春兰</t>
  </si>
  <si>
    <t>韦慧璐</t>
  </si>
  <si>
    <t>韦世安</t>
  </si>
  <si>
    <t>陈玉成</t>
  </si>
  <si>
    <t>蓝小玲</t>
  </si>
  <si>
    <t>莫敏敏</t>
  </si>
  <si>
    <t>谢永华</t>
  </si>
  <si>
    <t>谢新富</t>
  </si>
  <si>
    <t>韦月英</t>
  </si>
  <si>
    <t>洪玉娟</t>
  </si>
  <si>
    <t>覃丽</t>
  </si>
  <si>
    <t>仇晓霞</t>
  </si>
  <si>
    <t>黄覃媛</t>
  </si>
  <si>
    <t>韦云香</t>
  </si>
  <si>
    <t>韦祖抱</t>
  </si>
  <si>
    <t>丘金花</t>
  </si>
  <si>
    <t>黄昱</t>
  </si>
  <si>
    <t>陶玉能</t>
  </si>
  <si>
    <t>韦新玉</t>
  </si>
  <si>
    <t>廖定锦</t>
  </si>
  <si>
    <t>卢耀智</t>
  </si>
  <si>
    <t>黄美佳</t>
  </si>
  <si>
    <t>叶明丽</t>
  </si>
  <si>
    <t>覃柳婷</t>
  </si>
  <si>
    <t>石汉权</t>
  </si>
  <si>
    <t>韦盛辉</t>
  </si>
  <si>
    <t>苏要明</t>
  </si>
  <si>
    <t>覃罗忠</t>
  </si>
  <si>
    <t>卢小康</t>
  </si>
  <si>
    <t>何世刚</t>
  </si>
  <si>
    <t>罗庆胆</t>
  </si>
  <si>
    <t>覃尚玉</t>
  </si>
  <si>
    <t>黄汉忠</t>
  </si>
  <si>
    <t>闭尚星</t>
  </si>
  <si>
    <t>钟克善</t>
  </si>
  <si>
    <t>龙厚友</t>
  </si>
  <si>
    <t>麦健勇</t>
  </si>
  <si>
    <t>陈东强</t>
  </si>
  <si>
    <t>蓝平</t>
  </si>
  <si>
    <t>黄涛</t>
  </si>
  <si>
    <t>李祥</t>
  </si>
  <si>
    <t>余裕四</t>
  </si>
  <si>
    <t>韦莉雪</t>
  </si>
  <si>
    <t>杨佳全</t>
  </si>
  <si>
    <t>杨晟明</t>
  </si>
  <si>
    <t>邢顺友</t>
  </si>
  <si>
    <t>韦运</t>
  </si>
  <si>
    <t>白永</t>
  </si>
  <si>
    <t>覃叶</t>
  </si>
  <si>
    <t>韦银艳</t>
  </si>
  <si>
    <t>韦光照</t>
  </si>
  <si>
    <t>覃广源</t>
  </si>
  <si>
    <t>韦上弯</t>
  </si>
  <si>
    <t>覃兴幸</t>
  </si>
  <si>
    <t>林宜干</t>
  </si>
  <si>
    <t>邱章豪</t>
  </si>
  <si>
    <t>赵安宁</t>
  </si>
  <si>
    <t>石凤</t>
  </si>
  <si>
    <t>兰天石</t>
  </si>
  <si>
    <t>刘树晴</t>
  </si>
  <si>
    <t>覃国刚</t>
  </si>
  <si>
    <t>韦世会</t>
  </si>
  <si>
    <t>覃周友</t>
  </si>
  <si>
    <t>吴德勇</t>
  </si>
  <si>
    <t>张韦红</t>
  </si>
  <si>
    <t>张明鲜</t>
  </si>
  <si>
    <t>陈庆由</t>
  </si>
  <si>
    <t>覃子珍</t>
  </si>
  <si>
    <t>黄超雄</t>
  </si>
  <si>
    <t>梁国</t>
  </si>
  <si>
    <t>谭桂梅</t>
  </si>
  <si>
    <t>赵帆</t>
  </si>
  <si>
    <t>李燕香</t>
  </si>
  <si>
    <t>莫初</t>
  </si>
  <si>
    <t>赵成义</t>
  </si>
  <si>
    <t>韦昌宏</t>
  </si>
  <si>
    <t>莫继锋</t>
  </si>
  <si>
    <t>覃浩朗</t>
  </si>
  <si>
    <t>黄德利</t>
  </si>
  <si>
    <t>陆冬秀</t>
  </si>
  <si>
    <t>罗琦玲</t>
  </si>
  <si>
    <t>罗秋菊</t>
  </si>
  <si>
    <t>郑俊明</t>
  </si>
  <si>
    <t>徐兆日</t>
  </si>
  <si>
    <t>韦艳芬</t>
  </si>
  <si>
    <t>莫意苍</t>
  </si>
  <si>
    <t>潘世峰</t>
  </si>
  <si>
    <t>钟燕</t>
  </si>
  <si>
    <t>李小耕</t>
  </si>
  <si>
    <t>杨贤泉</t>
  </si>
  <si>
    <t>吴纯欢</t>
  </si>
  <si>
    <t>彭翠芬</t>
  </si>
  <si>
    <t>朱干芳</t>
  </si>
  <si>
    <t>何艳良</t>
  </si>
  <si>
    <t>谭成诗</t>
  </si>
  <si>
    <t>张格丹</t>
  </si>
  <si>
    <t>樊柳珍</t>
  </si>
  <si>
    <t>韦凤珠</t>
  </si>
  <si>
    <t>韦明华</t>
  </si>
  <si>
    <t>黄治雄</t>
  </si>
  <si>
    <t>蔡丽清</t>
  </si>
  <si>
    <t>黄志盛</t>
  </si>
  <si>
    <t>韦志宗</t>
  </si>
  <si>
    <t>滚老糯</t>
  </si>
  <si>
    <t>吴聪颖</t>
  </si>
  <si>
    <t>蓝仕海</t>
  </si>
  <si>
    <t>吴鸿斌</t>
  </si>
  <si>
    <t>韦秀正</t>
  </si>
  <si>
    <t>牙韩元</t>
  </si>
  <si>
    <t>陶义想</t>
  </si>
  <si>
    <t>钟学武</t>
  </si>
  <si>
    <t>卢世勇</t>
  </si>
  <si>
    <t>贾骑辉</t>
  </si>
  <si>
    <t>梁燕情</t>
  </si>
  <si>
    <t>韦艳萍</t>
  </si>
  <si>
    <t>蓝美金</t>
  </si>
  <si>
    <t>韦映</t>
  </si>
  <si>
    <t>蒙春篮</t>
  </si>
  <si>
    <t>马其斌</t>
  </si>
  <si>
    <t>罗启朋</t>
  </si>
  <si>
    <t>农天俊</t>
  </si>
  <si>
    <t>覃阳海</t>
  </si>
  <si>
    <t>卢小雷</t>
  </si>
  <si>
    <t>唐运重</t>
  </si>
  <si>
    <t>韦成理</t>
  </si>
  <si>
    <t>蒙增美</t>
  </si>
  <si>
    <t>何华生</t>
  </si>
  <si>
    <t>蒋婷婷</t>
  </si>
  <si>
    <t>车秋兰</t>
  </si>
  <si>
    <t>杨裕森</t>
  </si>
  <si>
    <t>田嘉欢</t>
  </si>
  <si>
    <t>吴栋荣</t>
  </si>
  <si>
    <t>蓝爱云</t>
  </si>
  <si>
    <t>朱明亮</t>
  </si>
  <si>
    <t>方艳鸯</t>
  </si>
  <si>
    <t>陆林</t>
  </si>
  <si>
    <t>吴远业</t>
  </si>
  <si>
    <t>银兆总</t>
  </si>
  <si>
    <t>黄水玲</t>
  </si>
  <si>
    <t>覃振安</t>
  </si>
  <si>
    <t>陆丹艳</t>
  </si>
  <si>
    <t>黄菊梅</t>
  </si>
  <si>
    <t>韦迪</t>
  </si>
  <si>
    <t>蓝忠霞</t>
  </si>
  <si>
    <t>许国栋</t>
  </si>
  <si>
    <t>兰小生</t>
  </si>
  <si>
    <t>潘宁江</t>
  </si>
  <si>
    <t>黄桥连</t>
  </si>
  <si>
    <t>全军</t>
  </si>
  <si>
    <t>谢庆峰</t>
  </si>
  <si>
    <t>韦造宇</t>
  </si>
  <si>
    <t>陶建平</t>
  </si>
  <si>
    <t>葛兰梅</t>
  </si>
  <si>
    <t>何显平</t>
  </si>
  <si>
    <t>戴安鹏</t>
  </si>
  <si>
    <t>戴瑞鸿</t>
  </si>
  <si>
    <t>韦今望</t>
  </si>
  <si>
    <t>蒋伟</t>
  </si>
  <si>
    <t>曹志兴</t>
  </si>
  <si>
    <t>张朝庆</t>
  </si>
  <si>
    <t>罗广卫</t>
  </si>
  <si>
    <t>张家洛</t>
  </si>
  <si>
    <t>谢茂辉</t>
  </si>
  <si>
    <t>张翔</t>
  </si>
  <si>
    <t>周林旺</t>
  </si>
  <si>
    <t>吴家辉</t>
  </si>
  <si>
    <t>侯启明</t>
  </si>
  <si>
    <t>侯财辉</t>
  </si>
  <si>
    <t>杨迪</t>
  </si>
  <si>
    <t>石腾辉</t>
  </si>
  <si>
    <t>庞秀江</t>
  </si>
  <si>
    <t>石运华</t>
  </si>
  <si>
    <t>李强</t>
  </si>
  <si>
    <t>吴勇科</t>
  </si>
  <si>
    <t>梁俊</t>
  </si>
  <si>
    <t>吴慧媚</t>
  </si>
  <si>
    <t>陈恒建</t>
  </si>
  <si>
    <t>梁丹虹</t>
  </si>
  <si>
    <t>龙鲜菊</t>
  </si>
  <si>
    <t>韦港依</t>
  </si>
  <si>
    <t>张军陆</t>
  </si>
  <si>
    <t>韦逸章</t>
  </si>
  <si>
    <t>梁新文</t>
  </si>
  <si>
    <t>莫正军</t>
  </si>
  <si>
    <t>何建飞</t>
  </si>
  <si>
    <t>梁凯东</t>
  </si>
  <si>
    <t>何金林</t>
  </si>
  <si>
    <t>滚凤平</t>
  </si>
  <si>
    <t>潘伟冲</t>
  </si>
  <si>
    <t>潘土华</t>
  </si>
  <si>
    <t>贾成福</t>
  </si>
  <si>
    <t>管俊杰</t>
  </si>
  <si>
    <t>贺昌盛</t>
  </si>
  <si>
    <t>何隆</t>
  </si>
  <si>
    <t>李清华</t>
  </si>
  <si>
    <t>黄国豪</t>
  </si>
  <si>
    <t>荣林</t>
  </si>
  <si>
    <t>石分</t>
  </si>
  <si>
    <t>吴永义</t>
  </si>
  <si>
    <t>罗家鑫</t>
  </si>
  <si>
    <t>兰秋雪</t>
  </si>
  <si>
    <t>韦颖利</t>
  </si>
  <si>
    <t>蒋霞</t>
  </si>
  <si>
    <t>唐振贤</t>
  </si>
  <si>
    <t>陈淑君</t>
  </si>
  <si>
    <t>覃佳</t>
  </si>
  <si>
    <t>吴小燕</t>
  </si>
  <si>
    <t>唐小岛</t>
  </si>
  <si>
    <t>韦良金</t>
  </si>
  <si>
    <t>邱庆光</t>
  </si>
  <si>
    <t>钟辉荣</t>
  </si>
  <si>
    <t>陈业乖</t>
  </si>
  <si>
    <t>阮仁练</t>
  </si>
  <si>
    <t>黄永运</t>
  </si>
  <si>
    <t>农雅惠</t>
  </si>
  <si>
    <t>蒙小兰</t>
  </si>
  <si>
    <t>陆潘红</t>
  </si>
  <si>
    <t>黄恒鑫</t>
  </si>
  <si>
    <t>钟桂东</t>
  </si>
  <si>
    <t>韦能陆</t>
  </si>
  <si>
    <t>罗秀莹</t>
  </si>
  <si>
    <t>覃楚程</t>
  </si>
  <si>
    <t>冉莉丹</t>
  </si>
  <si>
    <t>梁云月</t>
  </si>
  <si>
    <t>潘忠会</t>
  </si>
  <si>
    <t>滚仁章</t>
  </si>
  <si>
    <t>韦菊红</t>
  </si>
  <si>
    <t>韦慧海</t>
  </si>
  <si>
    <t>韦源萍</t>
  </si>
  <si>
    <t>蓝凯怡</t>
  </si>
  <si>
    <t>莫茜祺</t>
  </si>
  <si>
    <t>唐绿涛</t>
  </si>
  <si>
    <t>曾燕姿</t>
  </si>
  <si>
    <t>叶银雪</t>
  </si>
  <si>
    <t>黄大一</t>
  </si>
  <si>
    <t>韦爱甜</t>
  </si>
  <si>
    <t>欧晓苑</t>
  </si>
  <si>
    <t>王双</t>
  </si>
  <si>
    <t>黄栋</t>
  </si>
  <si>
    <t>覃安良</t>
  </si>
  <si>
    <t>石良</t>
  </si>
  <si>
    <t>杨群英</t>
  </si>
  <si>
    <t>何杏贞</t>
  </si>
  <si>
    <t>陆春妹</t>
  </si>
  <si>
    <t>陈和英</t>
  </si>
  <si>
    <t>吴爱能</t>
  </si>
  <si>
    <t>何彦金</t>
  </si>
  <si>
    <t>邓永桥</t>
  </si>
  <si>
    <t>蒋雪羊</t>
  </si>
  <si>
    <t>凤昌</t>
  </si>
  <si>
    <t>吴万秋</t>
  </si>
  <si>
    <t>梁任林</t>
  </si>
  <si>
    <t>蓝振源</t>
  </si>
  <si>
    <t>刘世阳</t>
  </si>
  <si>
    <t>张洪鑫</t>
  </si>
  <si>
    <t>荣仕</t>
  </si>
  <si>
    <t>贾团</t>
  </si>
  <si>
    <t>潘海</t>
  </si>
  <si>
    <t>韦仪达</t>
  </si>
  <si>
    <t>黄振桂</t>
  </si>
  <si>
    <t>郑琪</t>
  </si>
  <si>
    <t>卢闰森</t>
  </si>
  <si>
    <t>莫云武</t>
  </si>
  <si>
    <t>莫贵兴</t>
  </si>
  <si>
    <t>罗开希</t>
  </si>
  <si>
    <t>韦志佑</t>
  </si>
  <si>
    <t>廖旺德</t>
  </si>
  <si>
    <t>钟庆祥</t>
  </si>
  <si>
    <t>覃忠武</t>
  </si>
  <si>
    <t>梁士彬</t>
  </si>
  <si>
    <t>林德东</t>
  </si>
  <si>
    <t>谭振宁</t>
  </si>
  <si>
    <t>滕茂国</t>
  </si>
  <si>
    <t>杨凯华</t>
  </si>
  <si>
    <t>杨合刚</t>
  </si>
  <si>
    <t>石素柏</t>
  </si>
  <si>
    <t>杨文忠</t>
  </si>
  <si>
    <t>蓝干淞</t>
  </si>
  <si>
    <t>莫仁兰</t>
  </si>
  <si>
    <t>周禧</t>
  </si>
  <si>
    <t>吴丽萍</t>
  </si>
  <si>
    <t>黄罡</t>
  </si>
  <si>
    <t>冯群华</t>
  </si>
  <si>
    <t>罗秀杰</t>
  </si>
  <si>
    <t>梁艳娟</t>
  </si>
  <si>
    <t>朱光运</t>
  </si>
  <si>
    <t>甘振坤</t>
  </si>
  <si>
    <t>蓝同观</t>
  </si>
  <si>
    <t>彭喜忠</t>
  </si>
  <si>
    <t>覃政松</t>
  </si>
  <si>
    <t>韦先福</t>
  </si>
  <si>
    <t>吴春艳</t>
  </si>
  <si>
    <t>李杏先</t>
  </si>
  <si>
    <t>陈照永</t>
  </si>
  <si>
    <t>黄丽莎</t>
  </si>
  <si>
    <t>梁家镇</t>
  </si>
  <si>
    <t>刘宁运</t>
  </si>
  <si>
    <t>蓝霞翠</t>
  </si>
  <si>
    <t>韦介权</t>
  </si>
  <si>
    <t>覃五鸾</t>
  </si>
  <si>
    <t>肖玄君</t>
  </si>
  <si>
    <t>李振林</t>
  </si>
  <si>
    <t>黎艳芳</t>
  </si>
  <si>
    <t>陈妙</t>
  </si>
  <si>
    <t>陆烨</t>
  </si>
  <si>
    <t>吴思进</t>
  </si>
  <si>
    <t>廖芝权</t>
  </si>
  <si>
    <t>陆军合</t>
  </si>
  <si>
    <t>肖云</t>
  </si>
  <si>
    <t>张桂铭</t>
  </si>
  <si>
    <t>黄营生</t>
  </si>
  <si>
    <t>韦敏</t>
  </si>
  <si>
    <t>杨奕德</t>
  </si>
  <si>
    <t>汤文华</t>
  </si>
  <si>
    <t>陈德深</t>
  </si>
  <si>
    <t>龙远洲</t>
  </si>
  <si>
    <t>陀贵晓</t>
  </si>
  <si>
    <t>钟建军</t>
  </si>
  <si>
    <t>宾芳艳</t>
  </si>
  <si>
    <t>林妮娟</t>
  </si>
  <si>
    <t>何传欣</t>
  </si>
  <si>
    <t>韦明昌</t>
  </si>
  <si>
    <t>曾乐彬</t>
  </si>
  <si>
    <t>黎新梁</t>
  </si>
  <si>
    <t>蓝拼</t>
  </si>
  <si>
    <t>钟丽萍</t>
  </si>
  <si>
    <t>许承武</t>
  </si>
  <si>
    <t>韦阳</t>
  </si>
  <si>
    <t>闭宏斌</t>
  </si>
  <si>
    <t>徐耀恒</t>
  </si>
  <si>
    <t>何正轰</t>
  </si>
  <si>
    <t>张钻亮</t>
  </si>
  <si>
    <t>江班朝</t>
  </si>
  <si>
    <t>周军成</t>
  </si>
  <si>
    <t>黄秋凤</t>
  </si>
  <si>
    <t>林爽</t>
  </si>
  <si>
    <t>蓝帅帅</t>
  </si>
  <si>
    <t>卢扬龙</t>
  </si>
  <si>
    <t>夏朝强</t>
  </si>
  <si>
    <t>石敏斐</t>
  </si>
  <si>
    <t>谢彦如</t>
  </si>
  <si>
    <t>韦秋燕</t>
  </si>
  <si>
    <t>莫茂冲</t>
  </si>
  <si>
    <t>韦润连</t>
  </si>
  <si>
    <t>龙生艳</t>
  </si>
  <si>
    <t>罗茂康</t>
  </si>
  <si>
    <t>卢冬英</t>
  </si>
  <si>
    <t>陈华武</t>
  </si>
  <si>
    <t>李兴汉</t>
  </si>
  <si>
    <t>李新奇</t>
  </si>
  <si>
    <t>戴锡勇</t>
  </si>
  <si>
    <t>刘汉波</t>
  </si>
  <si>
    <t>韦敬德</t>
  </si>
  <si>
    <t>隆萍萍</t>
  </si>
  <si>
    <t>李彪</t>
  </si>
  <si>
    <t>覃洪捷</t>
  </si>
  <si>
    <t>罗勐</t>
  </si>
  <si>
    <t>黄兆发</t>
  </si>
  <si>
    <t>龙秋红</t>
  </si>
  <si>
    <t>韦咏萍</t>
  </si>
  <si>
    <t>许可胜</t>
  </si>
  <si>
    <t>莫真伶</t>
  </si>
  <si>
    <t>余银萍</t>
  </si>
  <si>
    <t>蒙丽文</t>
  </si>
  <si>
    <t>马沿</t>
  </si>
  <si>
    <t>陈田养</t>
  </si>
  <si>
    <t>潘金凤</t>
  </si>
  <si>
    <t>廖凤仙</t>
  </si>
  <si>
    <t>廖素娟</t>
  </si>
  <si>
    <t>覃夏莲</t>
  </si>
  <si>
    <t>韦柳琴</t>
  </si>
  <si>
    <t>荣碧娟</t>
  </si>
  <si>
    <t>陶平英</t>
  </si>
  <si>
    <t>覃美逢</t>
  </si>
  <si>
    <t>韦彩霞</t>
  </si>
  <si>
    <t>覃秋春</t>
  </si>
  <si>
    <t>兰龙姣</t>
  </si>
  <si>
    <t>覃华玉</t>
  </si>
  <si>
    <t>樊小连</t>
  </si>
  <si>
    <t>张兰凤</t>
  </si>
  <si>
    <t>韦警</t>
  </si>
  <si>
    <t>韦德奎</t>
  </si>
  <si>
    <t>梁祥韶</t>
  </si>
  <si>
    <t>王奋丽</t>
  </si>
  <si>
    <t>卢秋香</t>
  </si>
  <si>
    <t>黄喜团</t>
  </si>
  <si>
    <t>覃兆应</t>
  </si>
  <si>
    <t>秦云龙</t>
  </si>
  <si>
    <t>罗秋意</t>
  </si>
  <si>
    <t>邓小燕</t>
  </si>
  <si>
    <t>韦巧雪</t>
  </si>
  <si>
    <t>颜帅</t>
  </si>
  <si>
    <t>刘兴涛</t>
  </si>
  <si>
    <t>覃英杰</t>
  </si>
  <si>
    <t>陆敬华</t>
  </si>
  <si>
    <t>杨松萍</t>
  </si>
  <si>
    <t>陆美明</t>
  </si>
  <si>
    <t>韦金二</t>
  </si>
  <si>
    <t>蓝旭凡</t>
  </si>
  <si>
    <t>蓝树鹏</t>
  </si>
  <si>
    <t>卢洋宽</t>
  </si>
  <si>
    <t>韦重任</t>
  </si>
  <si>
    <t>赵家伟</t>
  </si>
  <si>
    <t>梁小琴</t>
  </si>
  <si>
    <t>覃棚</t>
  </si>
  <si>
    <t>兰秀金</t>
  </si>
  <si>
    <t>范治丹</t>
  </si>
  <si>
    <t>欧额顺</t>
  </si>
  <si>
    <t>李福裔</t>
  </si>
  <si>
    <t>罗海利</t>
  </si>
  <si>
    <t>蓝城欣</t>
  </si>
  <si>
    <t>黎昌魏</t>
  </si>
  <si>
    <t>牙彩苗</t>
  </si>
  <si>
    <t>韦德宝</t>
  </si>
  <si>
    <t>梁玉舒</t>
  </si>
  <si>
    <t>蒙正文</t>
  </si>
  <si>
    <t>黄小霞</t>
  </si>
  <si>
    <t>蓝天宇</t>
  </si>
  <si>
    <t>柳艳萍</t>
  </si>
  <si>
    <t>黄喜化</t>
  </si>
  <si>
    <t>覃华勇</t>
  </si>
  <si>
    <t>甘发中</t>
  </si>
  <si>
    <t>韦举检</t>
  </si>
  <si>
    <t>陈翠云</t>
  </si>
  <si>
    <t>覃善化</t>
  </si>
  <si>
    <t>丁宁声</t>
  </si>
  <si>
    <t>李彩珊</t>
  </si>
  <si>
    <t>卢文阳</t>
  </si>
  <si>
    <t>覃焕夷</t>
  </si>
  <si>
    <t>陆建顶</t>
  </si>
  <si>
    <t>杨小明</t>
  </si>
  <si>
    <t>黄山豪</t>
  </si>
  <si>
    <t>陆宇</t>
  </si>
  <si>
    <t>韦礼永</t>
  </si>
  <si>
    <t>滚培玉</t>
  </si>
  <si>
    <t>韦裕学</t>
  </si>
  <si>
    <t>吴家华</t>
  </si>
  <si>
    <t>曾令根</t>
  </si>
  <si>
    <t>覃翠声</t>
  </si>
  <si>
    <t>刘兆连</t>
  </si>
  <si>
    <t>李东洋</t>
  </si>
  <si>
    <t>吴扬军</t>
  </si>
  <si>
    <t>韦春任</t>
  </si>
  <si>
    <t>覃梦思</t>
  </si>
  <si>
    <t>吴良广</t>
  </si>
  <si>
    <t>廖家聪</t>
  </si>
  <si>
    <t>李维</t>
  </si>
  <si>
    <t>何少田</t>
  </si>
  <si>
    <t>罗海燕</t>
  </si>
  <si>
    <t>粟包怀</t>
  </si>
  <si>
    <t>杨松奎</t>
  </si>
  <si>
    <t>吴杰功</t>
  </si>
  <si>
    <t>杨军朝</t>
  </si>
  <si>
    <t>吴华正</t>
  </si>
  <si>
    <t>杨先永</t>
  </si>
  <si>
    <t>吴生讨</t>
  </si>
  <si>
    <t>杨六村</t>
  </si>
  <si>
    <t>杨连刚</t>
  </si>
  <si>
    <t>何朝金</t>
  </si>
  <si>
    <t>罗善林</t>
  </si>
  <si>
    <t>谢自坤</t>
  </si>
  <si>
    <t>唐云文</t>
  </si>
  <si>
    <t>唐斌文</t>
  </si>
  <si>
    <t>罗宗武</t>
  </si>
  <si>
    <t>黄邦广</t>
  </si>
  <si>
    <t>韦加幸</t>
  </si>
  <si>
    <t>董贵</t>
  </si>
  <si>
    <t>蓝冬梅</t>
  </si>
  <si>
    <t>韦玲玲</t>
  </si>
  <si>
    <t>廖红胜</t>
  </si>
  <si>
    <t>韦青</t>
  </si>
  <si>
    <t>覃明贤</t>
  </si>
  <si>
    <t>韦柳成</t>
  </si>
  <si>
    <t>张午</t>
  </si>
  <si>
    <t>曾宪新</t>
  </si>
  <si>
    <t>周思云</t>
  </si>
  <si>
    <t>韦文</t>
  </si>
  <si>
    <t>范勇</t>
  </si>
  <si>
    <t>黄中贴</t>
  </si>
  <si>
    <t>韦春林</t>
  </si>
  <si>
    <t>王昔阳</t>
  </si>
  <si>
    <t>吴新科</t>
  </si>
  <si>
    <t>董春英</t>
  </si>
  <si>
    <t>潘立照</t>
  </si>
  <si>
    <t>罗志叶</t>
  </si>
  <si>
    <t>张金凤</t>
  </si>
  <si>
    <t>吴雄建</t>
  </si>
  <si>
    <t>宁晓园</t>
  </si>
  <si>
    <t>黄月菊</t>
  </si>
  <si>
    <t>姚耀锋</t>
  </si>
  <si>
    <t>秦晓玲</t>
  </si>
  <si>
    <t>梁丽华</t>
  </si>
  <si>
    <t>唐良艳</t>
  </si>
  <si>
    <t>秦秀明</t>
  </si>
  <si>
    <t>秦巧枝</t>
  </si>
  <si>
    <t>韦美青</t>
  </si>
  <si>
    <t>潘玉娇</t>
  </si>
  <si>
    <t>韦洁婷</t>
  </si>
  <si>
    <t>杨顺吉</t>
  </si>
  <si>
    <t>廖美琼</t>
  </si>
  <si>
    <t>韦水清</t>
  </si>
  <si>
    <t>杨兰花</t>
  </si>
  <si>
    <t>何美香</t>
  </si>
  <si>
    <t>陆美泽</t>
  </si>
  <si>
    <t>蓝凤玉</t>
  </si>
  <si>
    <t>黄时宝</t>
  </si>
  <si>
    <t>韦银春</t>
  </si>
  <si>
    <t>梁丽花</t>
  </si>
  <si>
    <t>黄相如</t>
  </si>
  <si>
    <t>覃癸龙</t>
  </si>
  <si>
    <t>覃延财</t>
  </si>
  <si>
    <t>吴天豪</t>
  </si>
  <si>
    <t>谭彩云</t>
  </si>
  <si>
    <t>覃蓝贵</t>
  </si>
  <si>
    <t>韦小丽</t>
  </si>
  <si>
    <t>唐奕敏</t>
  </si>
  <si>
    <t>覃明山</t>
  </si>
  <si>
    <t>吴英贺</t>
  </si>
  <si>
    <t>韦佳梦</t>
  </si>
  <si>
    <t>罗宝东</t>
  </si>
  <si>
    <t>覃兴好</t>
  </si>
  <si>
    <t>陆东杰</t>
  </si>
  <si>
    <t>吴家良</t>
  </si>
  <si>
    <t>韦丽华</t>
  </si>
  <si>
    <t>贾成毅</t>
  </si>
  <si>
    <t>罗燕</t>
  </si>
  <si>
    <t>许赞成</t>
  </si>
  <si>
    <t>吴江碧</t>
  </si>
  <si>
    <t>梁宜佳</t>
  </si>
  <si>
    <t>龙海刚</t>
  </si>
  <si>
    <t>赵水倩</t>
  </si>
  <si>
    <t>管开璞</t>
  </si>
  <si>
    <t>韦章庭</t>
  </si>
  <si>
    <t>马阶团</t>
  </si>
  <si>
    <t>周尚锋</t>
  </si>
  <si>
    <t>韦明</t>
  </si>
  <si>
    <t>钟继鹏</t>
  </si>
  <si>
    <t>韦健芬</t>
  </si>
  <si>
    <t>杨勤花</t>
  </si>
  <si>
    <t>陈敏聪</t>
  </si>
  <si>
    <t>杨新龙</t>
  </si>
  <si>
    <t>罗贵欢</t>
  </si>
  <si>
    <t>王责鉴</t>
  </si>
  <si>
    <t>周宾</t>
  </si>
  <si>
    <t>杨朝才</t>
  </si>
  <si>
    <t>何贵兴</t>
  </si>
  <si>
    <t>李大研</t>
  </si>
  <si>
    <t>王胜福</t>
  </si>
  <si>
    <t>蒙万灵</t>
  </si>
  <si>
    <t>邓丽华</t>
  </si>
  <si>
    <t>韦仁艳</t>
  </si>
  <si>
    <t>曾春荣</t>
  </si>
  <si>
    <t>陈全胜</t>
  </si>
  <si>
    <t>温创</t>
  </si>
  <si>
    <t>叶福霖</t>
  </si>
  <si>
    <t>零奇淼</t>
  </si>
  <si>
    <t>莫连群</t>
  </si>
  <si>
    <t>吴启明</t>
  </si>
  <si>
    <t>滚两朋</t>
  </si>
  <si>
    <t>龙壮</t>
  </si>
  <si>
    <t>祝民政</t>
  </si>
  <si>
    <t>李海青</t>
  </si>
  <si>
    <t>何艳</t>
  </si>
  <si>
    <t>覃祖猛</t>
  </si>
  <si>
    <t>杨松坪</t>
  </si>
  <si>
    <t>兰万青</t>
  </si>
  <si>
    <t>杨周梅</t>
  </si>
  <si>
    <t>蒋玉宣</t>
  </si>
  <si>
    <t>陆桂平</t>
  </si>
  <si>
    <t>廖荣飞</t>
  </si>
  <si>
    <t>李静军</t>
  </si>
  <si>
    <t>黄金辉</t>
  </si>
  <si>
    <t>曾祥集</t>
  </si>
  <si>
    <t>沈鹏德</t>
  </si>
  <si>
    <t>杨正毅</t>
  </si>
  <si>
    <t>罗东情</t>
  </si>
  <si>
    <t>韦兰群</t>
  </si>
  <si>
    <t>田桂柳</t>
  </si>
  <si>
    <t>罗金生</t>
  </si>
  <si>
    <t>莫春茂</t>
  </si>
  <si>
    <t>覃文宁</t>
  </si>
  <si>
    <t>蒙威</t>
  </si>
  <si>
    <t>陈三友</t>
  </si>
  <si>
    <t>徐梦华</t>
  </si>
  <si>
    <t>罗立信</t>
  </si>
  <si>
    <t>何忠文</t>
  </si>
  <si>
    <t>徐运保</t>
  </si>
  <si>
    <t>李亚国</t>
  </si>
  <si>
    <t>李柳青</t>
  </si>
  <si>
    <t>蓝玉秀</t>
  </si>
  <si>
    <t>黄扬胜</t>
  </si>
  <si>
    <t>郑高伟</t>
  </si>
  <si>
    <t>周祥生</t>
  </si>
  <si>
    <t>杨李燕</t>
  </si>
  <si>
    <t>覃明强</t>
  </si>
  <si>
    <t>韦振菊</t>
  </si>
  <si>
    <t>劳庆运</t>
  </si>
  <si>
    <t>陈绍万</t>
  </si>
  <si>
    <t>李家豪</t>
  </si>
  <si>
    <t>陈宗强</t>
  </si>
  <si>
    <t>覃志云</t>
  </si>
  <si>
    <t>吴玉玲</t>
  </si>
  <si>
    <t>苏金丽</t>
  </si>
  <si>
    <t>陆嘉良</t>
  </si>
  <si>
    <t>李敏芬</t>
  </si>
  <si>
    <t>洪国玮</t>
  </si>
  <si>
    <t>庞超波</t>
  </si>
  <si>
    <t>覃荣亮</t>
  </si>
  <si>
    <t>韦勇</t>
  </si>
  <si>
    <t>蒙继凤</t>
  </si>
  <si>
    <t>胡续善</t>
  </si>
  <si>
    <t>黄茂意</t>
  </si>
  <si>
    <t>韦尚斌</t>
  </si>
  <si>
    <t>覃仕纯</t>
  </si>
  <si>
    <t>覃涌峰</t>
  </si>
  <si>
    <t>何彩梅</t>
  </si>
  <si>
    <t>樊庆四</t>
  </si>
  <si>
    <t>韦永林</t>
  </si>
  <si>
    <t>彭文理</t>
  </si>
  <si>
    <t>韦卫娟</t>
  </si>
  <si>
    <t>姚亮师</t>
  </si>
  <si>
    <t>黄自文</t>
  </si>
  <si>
    <t>黄银</t>
  </si>
  <si>
    <t>向海深</t>
  </si>
  <si>
    <t>唐永卫</t>
  </si>
  <si>
    <t>贾倡玉</t>
  </si>
  <si>
    <t>王忠海</t>
  </si>
  <si>
    <t>蓝建强</t>
  </si>
  <si>
    <t>韩克耀</t>
  </si>
  <si>
    <t>韦贵国</t>
  </si>
  <si>
    <t>韦年龙</t>
  </si>
  <si>
    <t>韦年杨</t>
  </si>
  <si>
    <t>何伟业</t>
  </si>
  <si>
    <t>冯贤锟</t>
  </si>
  <si>
    <t>梁桂惠</t>
  </si>
  <si>
    <t>李遇源</t>
  </si>
  <si>
    <t>覃雨虹</t>
  </si>
  <si>
    <t>覃熙阳</t>
  </si>
  <si>
    <t>黎勤</t>
  </si>
  <si>
    <t>乔燕双</t>
  </si>
  <si>
    <t>黄晓慧</t>
  </si>
  <si>
    <t>莫艳葵</t>
  </si>
  <si>
    <t>黄倩倩</t>
  </si>
  <si>
    <t>朱柳玉</t>
  </si>
  <si>
    <t>张鲜翠</t>
  </si>
  <si>
    <t>彭月兰</t>
  </si>
  <si>
    <t>陈桂芬</t>
  </si>
  <si>
    <t>黄婉程</t>
  </si>
  <si>
    <t>黄柳玲</t>
  </si>
  <si>
    <t>卢红兰</t>
  </si>
  <si>
    <t>覃冬梅</t>
  </si>
  <si>
    <t>罗海俏</t>
  </si>
  <si>
    <t>覃燕春</t>
  </si>
  <si>
    <t>莫思茹</t>
  </si>
  <si>
    <t>覃柳缘</t>
  </si>
  <si>
    <t>莫玉菊</t>
  </si>
  <si>
    <t>阳习英</t>
  </si>
  <si>
    <t>尤立妮</t>
  </si>
  <si>
    <t>蒙良妹</t>
  </si>
  <si>
    <t>石梅坤</t>
  </si>
  <si>
    <t>周游</t>
  </si>
  <si>
    <t>梁艳丽</t>
  </si>
  <si>
    <t>吴建师</t>
  </si>
  <si>
    <t>马佳佳</t>
  </si>
  <si>
    <t>贾珍秋</t>
  </si>
  <si>
    <t>何述媛</t>
  </si>
  <si>
    <t>余萍萍</t>
  </si>
  <si>
    <t>韦海英</t>
  </si>
  <si>
    <t>李春柳</t>
  </si>
  <si>
    <t>潘老屯</t>
  </si>
  <si>
    <t>马梦婷</t>
  </si>
  <si>
    <t>贾枚水</t>
  </si>
  <si>
    <t>贾绍宁</t>
  </si>
  <si>
    <t>覃翠凤</t>
  </si>
  <si>
    <t>谢春梅</t>
  </si>
  <si>
    <t>黄香午</t>
  </si>
  <si>
    <t>谢晓婷</t>
  </si>
  <si>
    <t>梁冬梅</t>
  </si>
  <si>
    <t>潘艳柳</t>
  </si>
  <si>
    <t>韦美灵</t>
  </si>
  <si>
    <t>陈红萍</t>
  </si>
  <si>
    <t>韦柳斌</t>
  </si>
  <si>
    <t>秦秋娟</t>
  </si>
  <si>
    <t>蒋灵芝</t>
  </si>
  <si>
    <t>郑杰</t>
  </si>
  <si>
    <t>邓桂月</t>
  </si>
  <si>
    <t>唐良发</t>
  </si>
  <si>
    <t>闫钦松</t>
  </si>
  <si>
    <t>李海炳</t>
  </si>
  <si>
    <t>蒙天闻</t>
  </si>
  <si>
    <t>李伟均</t>
  </si>
  <si>
    <t>陈图强</t>
  </si>
  <si>
    <t>李有城</t>
  </si>
  <si>
    <t>罗昌琦</t>
  </si>
  <si>
    <t>程小敏</t>
  </si>
  <si>
    <t>梁森文</t>
  </si>
  <si>
    <t>沈坤</t>
  </si>
  <si>
    <t>李弟瑜</t>
  </si>
  <si>
    <t>周永俊</t>
  </si>
  <si>
    <t>黄洪高</t>
  </si>
  <si>
    <t>张忆林</t>
  </si>
  <si>
    <t>黄兴邦</t>
  </si>
  <si>
    <t>韦礼梅</t>
  </si>
  <si>
    <t>黄专小</t>
  </si>
  <si>
    <t>李富松</t>
  </si>
  <si>
    <t>刘棋俊</t>
  </si>
  <si>
    <t>陆新调</t>
  </si>
  <si>
    <t>黄昱翔</t>
  </si>
  <si>
    <t>甘秉坚</t>
  </si>
  <si>
    <t>梁钰</t>
  </si>
  <si>
    <t>秦志鸿</t>
  </si>
  <si>
    <t>陆钊远</t>
  </si>
  <si>
    <t>文重子</t>
  </si>
  <si>
    <t>李伟杰</t>
  </si>
  <si>
    <t>胡志鹏</t>
  </si>
  <si>
    <t>覃旺</t>
  </si>
  <si>
    <t>朱锦鸿</t>
  </si>
  <si>
    <t>陈桂超</t>
  </si>
  <si>
    <t>秦家荣</t>
  </si>
  <si>
    <t>陈彦妃</t>
  </si>
  <si>
    <t>蔡超栋</t>
  </si>
  <si>
    <t>梁冰冰</t>
  </si>
  <si>
    <t>李晓龙</t>
  </si>
  <si>
    <t>庞学东</t>
  </si>
  <si>
    <t>邹玉刚</t>
  </si>
  <si>
    <t>何报拓</t>
  </si>
  <si>
    <t>禤旭云</t>
  </si>
  <si>
    <t>谢海锋</t>
  </si>
  <si>
    <t>黄英广</t>
  </si>
  <si>
    <t>黄汉瑶</t>
  </si>
  <si>
    <t>农世勇</t>
  </si>
  <si>
    <t>黄军婷</t>
  </si>
  <si>
    <t>朱黄鑫</t>
  </si>
  <si>
    <t>许智东</t>
  </si>
  <si>
    <t>杨欢会</t>
  </si>
  <si>
    <t>覃泽登</t>
  </si>
  <si>
    <t>谭慧荣</t>
  </si>
  <si>
    <t>覃睿</t>
  </si>
  <si>
    <t>谭煌明</t>
  </si>
  <si>
    <t>张力升</t>
  </si>
  <si>
    <t>罗云金</t>
  </si>
  <si>
    <t>李彩凤</t>
  </si>
  <si>
    <t>梁高铭</t>
  </si>
  <si>
    <t>钟婷婷</t>
  </si>
  <si>
    <t>胡兵</t>
  </si>
  <si>
    <t>郭树光</t>
  </si>
  <si>
    <t>涂朝光</t>
  </si>
  <si>
    <t>吴宜芳</t>
  </si>
  <si>
    <t>吴振德</t>
  </si>
  <si>
    <t>贺信忠</t>
  </si>
  <si>
    <t>粟升伟</t>
  </si>
  <si>
    <t>贾林科</t>
  </si>
  <si>
    <t>龙泉言</t>
  </si>
  <si>
    <t>龙富</t>
  </si>
  <si>
    <t>陶明生</t>
  </si>
  <si>
    <t>王子程</t>
  </si>
  <si>
    <t>贺丽芳</t>
  </si>
  <si>
    <t>蒙晓锋</t>
  </si>
  <si>
    <t>蓝懋廷</t>
  </si>
  <si>
    <t>范柳艳</t>
  </si>
  <si>
    <t>白珩材</t>
  </si>
  <si>
    <t>韦欣</t>
  </si>
  <si>
    <t>陆启宇</t>
  </si>
  <si>
    <t>陈积敏</t>
  </si>
  <si>
    <t>奉茂茜</t>
  </si>
  <si>
    <t>莫玉容</t>
  </si>
  <si>
    <t>卢李超</t>
  </si>
  <si>
    <t>陈万考</t>
  </si>
  <si>
    <t>隆圣</t>
  </si>
  <si>
    <t>颜律祥</t>
  </si>
  <si>
    <t>李彩娜</t>
  </si>
  <si>
    <t>农才能</t>
  </si>
  <si>
    <t>黄国志</t>
  </si>
  <si>
    <t>韦庆祝</t>
  </si>
  <si>
    <t>农荣俊</t>
  </si>
  <si>
    <t>黄正湖</t>
  </si>
  <si>
    <t>田仁钱</t>
  </si>
  <si>
    <t>李万良</t>
  </si>
  <si>
    <t>滕全石</t>
  </si>
  <si>
    <t>韦增贡</t>
  </si>
  <si>
    <t>农证</t>
  </si>
  <si>
    <t>韦叶姣</t>
  </si>
  <si>
    <t>黄壮研</t>
  </si>
  <si>
    <t>龚水池</t>
  </si>
  <si>
    <t>牙方宁</t>
  </si>
  <si>
    <t>班振宇</t>
  </si>
  <si>
    <t>覃著</t>
  </si>
  <si>
    <t>覃铭焕</t>
  </si>
  <si>
    <t>黄忠豪</t>
  </si>
  <si>
    <t>曾高将</t>
  </si>
  <si>
    <t>韦福记</t>
  </si>
  <si>
    <t>黄宇</t>
  </si>
  <si>
    <t>田景凌</t>
  </si>
  <si>
    <t>韦崇敏</t>
  </si>
  <si>
    <t>潘青鉴</t>
  </si>
  <si>
    <t>韦佳乐</t>
  </si>
  <si>
    <t>黄显智</t>
  </si>
  <si>
    <t>韦雄涛</t>
  </si>
  <si>
    <t>黄福强</t>
  </si>
  <si>
    <t>蒙保宾</t>
  </si>
  <si>
    <t>欧志清</t>
  </si>
  <si>
    <t>蒙欣乐</t>
  </si>
  <si>
    <t>黄锋</t>
  </si>
  <si>
    <t>覃廷营</t>
  </si>
  <si>
    <t>黄立清</t>
  </si>
  <si>
    <t>黄玉亮</t>
  </si>
  <si>
    <t>谷雨</t>
  </si>
  <si>
    <t>班日广</t>
  </si>
  <si>
    <t>蓝双宾</t>
  </si>
  <si>
    <t>李祖迪</t>
  </si>
  <si>
    <t>莫建园</t>
  </si>
  <si>
    <t>雷建东</t>
  </si>
  <si>
    <t>罗春丽</t>
  </si>
  <si>
    <t>韦秋兰</t>
  </si>
  <si>
    <t>黄新仟</t>
  </si>
  <si>
    <t>龚宝新</t>
  </si>
  <si>
    <t>韦美清</t>
  </si>
  <si>
    <t>覃炉</t>
  </si>
  <si>
    <t>廖海芳</t>
  </si>
  <si>
    <t>廖中伟</t>
  </si>
  <si>
    <t>杨春丽</t>
  </si>
  <si>
    <t>蓝圆芳</t>
  </si>
  <si>
    <t>梁林清</t>
  </si>
  <si>
    <t>石魁星</t>
  </si>
  <si>
    <t>韦昕</t>
  </si>
  <si>
    <t>杨颖</t>
  </si>
  <si>
    <t>潘忠</t>
  </si>
  <si>
    <t>周广选</t>
  </si>
  <si>
    <t>覃新努</t>
  </si>
  <si>
    <t>罗怀参</t>
  </si>
  <si>
    <t>蓝炳辉</t>
  </si>
  <si>
    <t>李宏</t>
  </si>
  <si>
    <t>兰红爱</t>
  </si>
  <si>
    <t>何奇珍</t>
  </si>
  <si>
    <t>吴正作</t>
  </si>
  <si>
    <t>吴通梁</t>
  </si>
  <si>
    <t>陈美玲</t>
  </si>
  <si>
    <t>黄阳军</t>
  </si>
  <si>
    <t>顾子权</t>
  </si>
  <si>
    <t>刘进财</t>
  </si>
  <si>
    <t>赖聪</t>
  </si>
  <si>
    <t>覃广顺</t>
  </si>
  <si>
    <t>梁耀雅</t>
  </si>
  <si>
    <t>覃思</t>
  </si>
  <si>
    <t>覃代富</t>
  </si>
  <si>
    <t>覃彦迪</t>
  </si>
  <si>
    <t>罗人知</t>
  </si>
  <si>
    <t>韦文康</t>
  </si>
  <si>
    <t>陈玉娟</t>
  </si>
  <si>
    <t>唐生华</t>
  </si>
  <si>
    <t>赵凌松</t>
  </si>
  <si>
    <t>廖伯银</t>
  </si>
  <si>
    <t>梁炳军</t>
  </si>
  <si>
    <t>韦美玉</t>
  </si>
  <si>
    <t>莫春梅</t>
  </si>
  <si>
    <t>韦秀明</t>
  </si>
  <si>
    <t>范智园</t>
  </si>
  <si>
    <t>廖红醒</t>
  </si>
  <si>
    <t>陈子国</t>
  </si>
  <si>
    <t>卢引</t>
  </si>
  <si>
    <t>韦爱清</t>
  </si>
  <si>
    <t>冯贤</t>
  </si>
  <si>
    <t>苏秀娟</t>
  </si>
  <si>
    <t>徐开武</t>
  </si>
  <si>
    <t>唐均莉</t>
  </si>
  <si>
    <t>陈培宜</t>
  </si>
  <si>
    <t>梁莹青</t>
  </si>
  <si>
    <t>蓝冠柏</t>
  </si>
  <si>
    <t>周涛</t>
  </si>
  <si>
    <t>欧干清</t>
  </si>
  <si>
    <t>何海华</t>
  </si>
  <si>
    <t>何洪邓</t>
  </si>
  <si>
    <t>杨晓豪</t>
  </si>
  <si>
    <t>杨春富</t>
  </si>
  <si>
    <t>韦成石</t>
  </si>
  <si>
    <t>陈乃浪</t>
  </si>
  <si>
    <t>覃建恒</t>
  </si>
  <si>
    <t>吴新侯</t>
  </si>
  <si>
    <t>石永华</t>
  </si>
  <si>
    <t>戈运忠</t>
  </si>
  <si>
    <t>管国顺</t>
  </si>
  <si>
    <t>黄单秋</t>
  </si>
  <si>
    <t>黄成相</t>
  </si>
  <si>
    <t>邓宗宇</t>
  </si>
  <si>
    <t>黄春城</t>
  </si>
  <si>
    <t>袁振桂</t>
  </si>
  <si>
    <t>韦启权</t>
  </si>
  <si>
    <t>韦春买</t>
  </si>
  <si>
    <t>罗长福</t>
  </si>
  <si>
    <t>韦锦权</t>
  </si>
  <si>
    <t>韦秋玉</t>
  </si>
  <si>
    <t>韦建珠</t>
  </si>
  <si>
    <t>吕海燕</t>
  </si>
  <si>
    <t>杨梅论</t>
  </si>
  <si>
    <t>杨长江</t>
  </si>
  <si>
    <t>莫红梅</t>
  </si>
  <si>
    <t>罗菊香</t>
  </si>
  <si>
    <t>姚明君</t>
  </si>
  <si>
    <t>何绪献</t>
  </si>
  <si>
    <t>张玉娟</t>
  </si>
  <si>
    <t>农电</t>
  </si>
  <si>
    <t>周武贞</t>
  </si>
  <si>
    <t>黄海富</t>
  </si>
  <si>
    <t>莫继高</t>
  </si>
  <si>
    <t>农航</t>
  </si>
  <si>
    <t>吴敏顺</t>
  </si>
  <si>
    <t>潘惠珍</t>
  </si>
  <si>
    <t>彭昌科</t>
  </si>
  <si>
    <t>黄婷</t>
  </si>
  <si>
    <t>黄秋军</t>
  </si>
  <si>
    <t>卢祖彬</t>
  </si>
  <si>
    <t>韦小盆</t>
  </si>
  <si>
    <t>韦菊梅</t>
  </si>
  <si>
    <t>梁芳洁</t>
  </si>
  <si>
    <t>韦菊仙</t>
  </si>
  <si>
    <t>梁秀凤</t>
  </si>
  <si>
    <t>黄凤琼</t>
  </si>
  <si>
    <t>罗志清</t>
  </si>
  <si>
    <t>罗加美</t>
  </si>
  <si>
    <t>贾任章</t>
  </si>
  <si>
    <t>代林伟</t>
  </si>
  <si>
    <t>管正西</t>
  </si>
  <si>
    <t>潘洪亮</t>
  </si>
  <si>
    <t>罗海艳</t>
  </si>
  <si>
    <t>莫美秀</t>
  </si>
  <si>
    <t>郑世鹏</t>
  </si>
  <si>
    <t>樊俊甫</t>
  </si>
  <si>
    <t>韦立文</t>
  </si>
  <si>
    <t>胡爱甜</t>
  </si>
  <si>
    <t>龙念英</t>
  </si>
  <si>
    <t>贺应山</t>
  </si>
  <si>
    <t>莫益春</t>
  </si>
  <si>
    <t>韦忠</t>
  </si>
  <si>
    <t>韦美炼</t>
  </si>
  <si>
    <t>潘凤林</t>
  </si>
  <si>
    <t>覃寨雪</t>
  </si>
  <si>
    <t>韦文柳</t>
  </si>
  <si>
    <t>黄子峰</t>
  </si>
  <si>
    <t>潘金明</t>
  </si>
  <si>
    <t>林少庆</t>
  </si>
  <si>
    <t>白成标</t>
  </si>
  <si>
    <t>李守宁</t>
  </si>
  <si>
    <t>韦建友</t>
  </si>
  <si>
    <t>陶俊勇</t>
  </si>
  <si>
    <t>杨日双</t>
  </si>
  <si>
    <t>何杰</t>
  </si>
  <si>
    <t>吕远宗</t>
  </si>
  <si>
    <t>石先程</t>
  </si>
  <si>
    <t>韦庆杰</t>
  </si>
  <si>
    <t>韦福远</t>
  </si>
  <si>
    <t>龚春燕</t>
  </si>
  <si>
    <t>覃国贵</t>
  </si>
  <si>
    <t>苏畅</t>
  </si>
  <si>
    <t>赵顺鹏</t>
  </si>
  <si>
    <t>韦振克</t>
  </si>
  <si>
    <t>杨平</t>
  </si>
  <si>
    <t>伍幸</t>
  </si>
  <si>
    <t>覃波</t>
  </si>
  <si>
    <t>杨爽平</t>
  </si>
  <si>
    <t>荣仙平</t>
  </si>
  <si>
    <t>李青源</t>
  </si>
  <si>
    <t>曹韦鲜</t>
  </si>
  <si>
    <t>杨卿</t>
  </si>
  <si>
    <t>吴腾军</t>
  </si>
  <si>
    <t>蒙成和</t>
  </si>
  <si>
    <t>陆延茂</t>
  </si>
  <si>
    <t>曾安</t>
  </si>
  <si>
    <t>梁先俊</t>
  </si>
  <si>
    <t>林正峰</t>
  </si>
  <si>
    <t>董标</t>
  </si>
  <si>
    <t>杜家福</t>
  </si>
  <si>
    <t>梁信福</t>
  </si>
  <si>
    <t>梁维彬</t>
  </si>
  <si>
    <t>廖聪颖</t>
  </si>
  <si>
    <t>贾全程</t>
  </si>
  <si>
    <t>韦冠州</t>
  </si>
  <si>
    <t>乔荣恒</t>
  </si>
  <si>
    <t>覃周</t>
  </si>
  <si>
    <t>韦国栋</t>
  </si>
  <si>
    <t>覃白成</t>
  </si>
  <si>
    <t>吴兰愿</t>
  </si>
  <si>
    <t>廖保金</t>
  </si>
  <si>
    <t>吕姗</t>
  </si>
  <si>
    <t>张烽</t>
  </si>
  <si>
    <t>陆冬阳</t>
  </si>
  <si>
    <t>隆孟仍</t>
  </si>
  <si>
    <t>黄响</t>
  </si>
  <si>
    <t>黄林飞</t>
  </si>
  <si>
    <t>韦承奥</t>
  </si>
  <si>
    <t>吴永开</t>
  </si>
  <si>
    <t>刘承林</t>
  </si>
  <si>
    <t>韦东</t>
  </si>
  <si>
    <t>序号</t>
    <phoneticPr fontId="1" type="noConversion"/>
  </si>
  <si>
    <t>合计</t>
    <phoneticPr fontId="1" type="noConversion"/>
  </si>
  <si>
    <t>2022年柳州市企业吸纳脱贫劳动力带动就业补贴公示附件（花名册）</t>
    <phoneticPr fontId="1" type="noConversion"/>
  </si>
  <si>
    <t>2022年柳州市企业吸纳脱贫劳动力带动就业补贴（公示附件）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</si>
</sst>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6"/>
      <color theme="1"/>
      <name val="宋体"/>
      <family val="2"/>
      <charset val="134"/>
      <scheme val="minor"/>
    </font>
    <font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2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96"/>
  <sheetViews>
    <sheetView tabSelected="1" workbookViewId="0">
      <selection sqref="A1:E1"/>
    </sheetView>
  </sheetViews>
  <sheetFormatPr defaultRowHeight="21" customHeight="1"/>
  <cols>
    <col min="1" max="1" width="5" style="1" customWidth="1"/>
    <col min="2" max="2" width="44.125" style="1" customWidth="1"/>
    <col min="3" max="3" width="14.75" style="1" customWidth="1"/>
    <col min="4" max="4" width="9" style="1"/>
    <col min="5" max="5" width="17.125" style="1" customWidth="1"/>
    <col min="6" max="16384" width="9" style="1"/>
  </cols>
  <sheetData>
    <row r="1" spans="1:5" s="7" customFormat="1" ht="21" customHeight="1">
      <c r="A1" s="5" t="s">
        <v>1875</v>
      </c>
      <c r="B1" s="5"/>
      <c r="C1" s="5"/>
      <c r="D1" s="5"/>
      <c r="E1" s="5"/>
    </row>
    <row r="2" spans="1:5" ht="29.25" customHeight="1">
      <c r="A2" s="2" t="s">
        <v>1872</v>
      </c>
      <c r="B2" s="2" t="s">
        <v>0</v>
      </c>
      <c r="C2" s="2" t="s">
        <v>1</v>
      </c>
      <c r="D2" s="2" t="s">
        <v>2</v>
      </c>
      <c r="E2" s="3" t="s">
        <v>3</v>
      </c>
    </row>
    <row r="3" spans="1:5" ht="21" customHeight="1">
      <c r="A3" s="2">
        <v>1</v>
      </c>
      <c r="B3" s="2" t="s">
        <v>149</v>
      </c>
      <c r="C3" s="2" t="str">
        <f>"452665458"</f>
        <v>452665458</v>
      </c>
      <c r="D3" s="4">
        <v>15</v>
      </c>
      <c r="E3" s="3">
        <v>30000</v>
      </c>
    </row>
    <row r="4" spans="1:5" ht="21" customHeight="1">
      <c r="A4" s="2">
        <v>2</v>
      </c>
      <c r="B4" s="2" t="s">
        <v>114</v>
      </c>
      <c r="C4" s="2" t="str">
        <f>"452664772"</f>
        <v>452664772</v>
      </c>
      <c r="D4" s="4">
        <v>40</v>
      </c>
      <c r="E4" s="3">
        <v>80000</v>
      </c>
    </row>
    <row r="5" spans="1:5" ht="21" customHeight="1">
      <c r="A5" s="2">
        <v>3</v>
      </c>
      <c r="B5" s="2" t="s">
        <v>94</v>
      </c>
      <c r="C5" s="2" t="str">
        <f>"452662771"</f>
        <v>452662771</v>
      </c>
      <c r="D5" s="4">
        <v>2</v>
      </c>
      <c r="E5" s="3">
        <v>4000</v>
      </c>
    </row>
    <row r="6" spans="1:5" ht="21" customHeight="1">
      <c r="A6" s="2">
        <v>4</v>
      </c>
      <c r="B6" s="2" t="s">
        <v>115</v>
      </c>
      <c r="C6" s="2" t="str">
        <f>"452662363"</f>
        <v>452662363</v>
      </c>
      <c r="D6" s="4">
        <v>7</v>
      </c>
      <c r="E6" s="3">
        <v>14000</v>
      </c>
    </row>
    <row r="7" spans="1:5" ht="21" customHeight="1">
      <c r="A7" s="2">
        <v>5</v>
      </c>
      <c r="B7" s="2" t="s">
        <v>170</v>
      </c>
      <c r="C7" s="2" t="str">
        <f>"452661952"</f>
        <v>452661952</v>
      </c>
      <c r="D7" s="4">
        <v>1</v>
      </c>
      <c r="E7" s="3">
        <v>2000</v>
      </c>
    </row>
    <row r="8" spans="1:5" ht="21" customHeight="1">
      <c r="A8" s="2">
        <v>6</v>
      </c>
      <c r="B8" s="2" t="s">
        <v>63</v>
      </c>
      <c r="C8" s="2" t="str">
        <f>"452661850"</f>
        <v>452661850</v>
      </c>
      <c r="D8" s="4">
        <v>16</v>
      </c>
      <c r="E8" s="3">
        <v>32000</v>
      </c>
    </row>
    <row r="9" spans="1:5" ht="21" customHeight="1">
      <c r="A9" s="2">
        <v>7</v>
      </c>
      <c r="B9" s="2" t="s">
        <v>157</v>
      </c>
      <c r="C9" s="2" t="str">
        <f>"452661785"</f>
        <v>452661785</v>
      </c>
      <c r="D9" s="4">
        <v>1</v>
      </c>
      <c r="E9" s="3">
        <v>2000</v>
      </c>
    </row>
    <row r="10" spans="1:5" ht="21" customHeight="1">
      <c r="A10" s="2">
        <v>8</v>
      </c>
      <c r="B10" s="2" t="s">
        <v>38</v>
      </c>
      <c r="C10" s="2" t="str">
        <f>"452661553"</f>
        <v>452661553</v>
      </c>
      <c r="D10" s="4">
        <v>6</v>
      </c>
      <c r="E10" s="3">
        <v>12000</v>
      </c>
    </row>
    <row r="11" spans="1:5" ht="21" customHeight="1">
      <c r="A11" s="2">
        <v>9</v>
      </c>
      <c r="B11" s="2" t="s">
        <v>125</v>
      </c>
      <c r="C11" s="2" t="str">
        <f>"452660887"</f>
        <v>452660887</v>
      </c>
      <c r="D11" s="4">
        <v>3</v>
      </c>
      <c r="E11" s="3">
        <v>6000</v>
      </c>
    </row>
    <row r="12" spans="1:5" ht="21" customHeight="1">
      <c r="A12" s="2">
        <v>10</v>
      </c>
      <c r="B12" s="2" t="s">
        <v>150</v>
      </c>
      <c r="C12" s="2" t="str">
        <f>"452660379"</f>
        <v>452660379</v>
      </c>
      <c r="D12" s="4">
        <v>15</v>
      </c>
      <c r="E12" s="3">
        <v>30000</v>
      </c>
    </row>
    <row r="13" spans="1:5" ht="21" customHeight="1">
      <c r="A13" s="2">
        <v>11</v>
      </c>
      <c r="B13" s="2" t="s">
        <v>140</v>
      </c>
      <c r="C13" s="2" t="str">
        <f>"452660372"</f>
        <v>452660372</v>
      </c>
      <c r="D13" s="4">
        <v>18</v>
      </c>
      <c r="E13" s="3">
        <v>36000</v>
      </c>
    </row>
    <row r="14" spans="1:5" ht="21" customHeight="1">
      <c r="A14" s="2">
        <v>12</v>
      </c>
      <c r="B14" s="2" t="s">
        <v>91</v>
      </c>
      <c r="C14" s="2" t="str">
        <f>"452659746"</f>
        <v>452659746</v>
      </c>
      <c r="D14" s="4">
        <v>12</v>
      </c>
      <c r="E14" s="3">
        <v>24000</v>
      </c>
    </row>
    <row r="15" spans="1:5" ht="21" customHeight="1">
      <c r="A15" s="2">
        <v>13</v>
      </c>
      <c r="B15" s="2" t="s">
        <v>13</v>
      </c>
      <c r="C15" s="2" t="str">
        <f>"452659065"</f>
        <v>452659065</v>
      </c>
      <c r="D15" s="4">
        <v>4</v>
      </c>
      <c r="E15" s="3">
        <v>8000</v>
      </c>
    </row>
    <row r="16" spans="1:5" ht="21" customHeight="1">
      <c r="A16" s="2">
        <v>14</v>
      </c>
      <c r="B16" s="2" t="s">
        <v>122</v>
      </c>
      <c r="C16" s="2" t="str">
        <f>"452658376"</f>
        <v>452658376</v>
      </c>
      <c r="D16" s="4">
        <v>2</v>
      </c>
      <c r="E16" s="3">
        <v>4000</v>
      </c>
    </row>
    <row r="17" spans="1:5" ht="21" customHeight="1">
      <c r="A17" s="2">
        <v>15</v>
      </c>
      <c r="B17" s="2" t="s">
        <v>127</v>
      </c>
      <c r="C17" s="2" t="str">
        <f>"452657736"</f>
        <v>452657736</v>
      </c>
      <c r="D17" s="4">
        <v>2</v>
      </c>
      <c r="E17" s="3">
        <v>4000</v>
      </c>
    </row>
    <row r="18" spans="1:5" ht="21" customHeight="1">
      <c r="A18" s="2">
        <v>16</v>
      </c>
      <c r="B18" s="2" t="s">
        <v>19</v>
      </c>
      <c r="C18" s="2" t="str">
        <f>"452657635"</f>
        <v>452657635</v>
      </c>
      <c r="D18" s="4">
        <v>12</v>
      </c>
      <c r="E18" s="3">
        <v>24000</v>
      </c>
    </row>
    <row r="19" spans="1:5" ht="21" customHeight="1">
      <c r="A19" s="2">
        <v>17</v>
      </c>
      <c r="B19" s="2" t="s">
        <v>57</v>
      </c>
      <c r="C19" s="2" t="str">
        <f>"452657581"</f>
        <v>452657581</v>
      </c>
      <c r="D19" s="4">
        <v>5</v>
      </c>
      <c r="E19" s="3">
        <v>10000</v>
      </c>
    </row>
    <row r="20" spans="1:5" ht="21" customHeight="1">
      <c r="A20" s="2">
        <v>18</v>
      </c>
      <c r="B20" s="2" t="s">
        <v>161</v>
      </c>
      <c r="C20" s="2" t="str">
        <f>"452657524"</f>
        <v>452657524</v>
      </c>
      <c r="D20" s="4">
        <v>1</v>
      </c>
      <c r="E20" s="3">
        <v>2000</v>
      </c>
    </row>
    <row r="21" spans="1:5" ht="21" customHeight="1">
      <c r="A21" s="2">
        <v>19</v>
      </c>
      <c r="B21" s="2" t="s">
        <v>27</v>
      </c>
      <c r="C21" s="2" t="str">
        <f>"452657447"</f>
        <v>452657447</v>
      </c>
      <c r="D21" s="4">
        <v>3</v>
      </c>
      <c r="E21" s="3">
        <v>6000</v>
      </c>
    </row>
    <row r="22" spans="1:5" ht="21" customHeight="1">
      <c r="A22" s="2">
        <v>20</v>
      </c>
      <c r="B22" s="2" t="s">
        <v>64</v>
      </c>
      <c r="C22" s="2" t="str">
        <f>"452657332"</f>
        <v>452657332</v>
      </c>
      <c r="D22" s="4">
        <v>2</v>
      </c>
      <c r="E22" s="3">
        <v>4000</v>
      </c>
    </row>
    <row r="23" spans="1:5" ht="21" customHeight="1">
      <c r="A23" s="2">
        <v>21</v>
      </c>
      <c r="B23" s="2" t="s">
        <v>167</v>
      </c>
      <c r="C23" s="2" t="str">
        <f>"452655679"</f>
        <v>452655679</v>
      </c>
      <c r="D23" s="4">
        <v>15</v>
      </c>
      <c r="E23" s="3">
        <v>30000</v>
      </c>
    </row>
    <row r="24" spans="1:5" ht="21" customHeight="1">
      <c r="A24" s="2">
        <v>22</v>
      </c>
      <c r="B24" s="2" t="s">
        <v>137</v>
      </c>
      <c r="C24" s="2" t="str">
        <f>"452655494"</f>
        <v>452655494</v>
      </c>
      <c r="D24" s="4">
        <v>10</v>
      </c>
      <c r="E24" s="3">
        <v>20000</v>
      </c>
    </row>
    <row r="25" spans="1:5" ht="21" customHeight="1">
      <c r="A25" s="2">
        <v>23</v>
      </c>
      <c r="B25" s="2" t="s">
        <v>66</v>
      </c>
      <c r="C25" s="2" t="str">
        <f>"452655429"</f>
        <v>452655429</v>
      </c>
      <c r="D25" s="4">
        <v>120</v>
      </c>
      <c r="E25" s="3">
        <v>240000</v>
      </c>
    </row>
    <row r="26" spans="1:5" ht="21" customHeight="1">
      <c r="A26" s="2">
        <v>24</v>
      </c>
      <c r="B26" s="2" t="s">
        <v>163</v>
      </c>
      <c r="C26" s="2" t="str">
        <f>"452655337"</f>
        <v>452655337</v>
      </c>
      <c r="D26" s="4">
        <v>5</v>
      </c>
      <c r="E26" s="3">
        <v>10000</v>
      </c>
    </row>
    <row r="27" spans="1:5" ht="21" customHeight="1">
      <c r="A27" s="2">
        <v>25</v>
      </c>
      <c r="B27" s="2" t="s">
        <v>14</v>
      </c>
      <c r="C27" s="2" t="str">
        <f>"452655286"</f>
        <v>452655286</v>
      </c>
      <c r="D27" s="4">
        <v>2</v>
      </c>
      <c r="E27" s="3">
        <v>4000</v>
      </c>
    </row>
    <row r="28" spans="1:5" ht="21" customHeight="1">
      <c r="A28" s="2">
        <v>26</v>
      </c>
      <c r="B28" s="2" t="s">
        <v>5</v>
      </c>
      <c r="C28" s="2" t="str">
        <f>"452654993"</f>
        <v>452654993</v>
      </c>
      <c r="D28" s="4">
        <v>37</v>
      </c>
      <c r="E28" s="3">
        <v>74000</v>
      </c>
    </row>
    <row r="29" spans="1:5" ht="21" customHeight="1">
      <c r="A29" s="2">
        <v>27</v>
      </c>
      <c r="B29" s="2" t="s">
        <v>97</v>
      </c>
      <c r="C29" s="2" t="str">
        <f>"452654842"</f>
        <v>452654842</v>
      </c>
      <c r="D29" s="4">
        <v>6</v>
      </c>
      <c r="E29" s="3">
        <v>12000</v>
      </c>
    </row>
    <row r="30" spans="1:5" ht="21" customHeight="1">
      <c r="A30" s="2">
        <v>28</v>
      </c>
      <c r="B30" s="2" t="s">
        <v>55</v>
      </c>
      <c r="C30" s="2" t="str">
        <f>"452654294"</f>
        <v>452654294</v>
      </c>
      <c r="D30" s="4">
        <v>22</v>
      </c>
      <c r="E30" s="3">
        <v>44000</v>
      </c>
    </row>
    <row r="31" spans="1:5" ht="21" customHeight="1">
      <c r="A31" s="2">
        <v>29</v>
      </c>
      <c r="B31" s="2" t="s">
        <v>106</v>
      </c>
      <c r="C31" s="2" t="str">
        <f>"452654243"</f>
        <v>452654243</v>
      </c>
      <c r="D31" s="4">
        <v>1</v>
      </c>
      <c r="E31" s="3">
        <v>2000</v>
      </c>
    </row>
    <row r="32" spans="1:5" ht="21" customHeight="1">
      <c r="A32" s="2">
        <v>30</v>
      </c>
      <c r="B32" s="2" t="s">
        <v>34</v>
      </c>
      <c r="C32" s="2" t="str">
        <f>"452654074"</f>
        <v>452654074</v>
      </c>
      <c r="D32" s="4">
        <v>8</v>
      </c>
      <c r="E32" s="3">
        <v>16000</v>
      </c>
    </row>
    <row r="33" spans="1:5" ht="21" customHeight="1">
      <c r="A33" s="2">
        <v>31</v>
      </c>
      <c r="B33" s="2" t="s">
        <v>186</v>
      </c>
      <c r="C33" s="2" t="str">
        <f>"452653923"</f>
        <v>452653923</v>
      </c>
      <c r="D33" s="4">
        <v>10</v>
      </c>
      <c r="E33" s="3">
        <v>20000</v>
      </c>
    </row>
    <row r="34" spans="1:5" ht="21" customHeight="1">
      <c r="A34" s="2">
        <v>32</v>
      </c>
      <c r="B34" s="2" t="s">
        <v>116</v>
      </c>
      <c r="C34" s="2" t="str">
        <f>"452653689"</f>
        <v>452653689</v>
      </c>
      <c r="D34" s="4">
        <v>1</v>
      </c>
      <c r="E34" s="3">
        <v>2000</v>
      </c>
    </row>
    <row r="35" spans="1:5" ht="21" customHeight="1">
      <c r="A35" s="2">
        <v>33</v>
      </c>
      <c r="B35" s="2" t="s">
        <v>108</v>
      </c>
      <c r="C35" s="2" t="str">
        <f>"452653091"</f>
        <v>452653091</v>
      </c>
      <c r="D35" s="4">
        <v>11</v>
      </c>
      <c r="E35" s="3">
        <v>22000</v>
      </c>
    </row>
    <row r="36" spans="1:5" ht="21" customHeight="1">
      <c r="A36" s="2">
        <v>34</v>
      </c>
      <c r="B36" s="2" t="s">
        <v>78</v>
      </c>
      <c r="C36" s="2" t="str">
        <f>"452652832"</f>
        <v>452652832</v>
      </c>
      <c r="D36" s="4">
        <v>1</v>
      </c>
      <c r="E36" s="3">
        <v>2000</v>
      </c>
    </row>
    <row r="37" spans="1:5" ht="21" customHeight="1">
      <c r="A37" s="2">
        <v>35</v>
      </c>
      <c r="B37" s="2" t="s">
        <v>95</v>
      </c>
      <c r="C37" s="2" t="str">
        <f>"452652013"</f>
        <v>452652013</v>
      </c>
      <c r="D37" s="4">
        <v>4</v>
      </c>
      <c r="E37" s="3">
        <v>8000</v>
      </c>
    </row>
    <row r="38" spans="1:5" ht="21" customHeight="1">
      <c r="A38" s="2">
        <v>36</v>
      </c>
      <c r="B38" s="2" t="s">
        <v>33</v>
      </c>
      <c r="C38" s="2" t="str">
        <f>"452651320"</f>
        <v>452651320</v>
      </c>
      <c r="D38" s="4">
        <v>6</v>
      </c>
      <c r="E38" s="3">
        <v>12000</v>
      </c>
    </row>
    <row r="39" spans="1:5" ht="21" customHeight="1">
      <c r="A39" s="2">
        <v>37</v>
      </c>
      <c r="B39" s="2" t="s">
        <v>168</v>
      </c>
      <c r="C39" s="2" t="str">
        <f>"452651226"</f>
        <v>452651226</v>
      </c>
      <c r="D39" s="4">
        <v>1</v>
      </c>
      <c r="E39" s="3">
        <v>2000</v>
      </c>
    </row>
    <row r="40" spans="1:5" ht="21" customHeight="1">
      <c r="A40" s="2">
        <v>38</v>
      </c>
      <c r="B40" s="2" t="s">
        <v>40</v>
      </c>
      <c r="C40" s="2" t="str">
        <f>"452651084"</f>
        <v>452651084</v>
      </c>
      <c r="D40" s="4">
        <v>7</v>
      </c>
      <c r="E40" s="3">
        <v>14000</v>
      </c>
    </row>
    <row r="41" spans="1:5" ht="21" customHeight="1">
      <c r="A41" s="2">
        <v>39</v>
      </c>
      <c r="B41" s="2" t="s">
        <v>25</v>
      </c>
      <c r="C41" s="2" t="str">
        <f>"452651074"</f>
        <v>452651074</v>
      </c>
      <c r="D41" s="4">
        <v>12</v>
      </c>
      <c r="E41" s="3">
        <v>24000</v>
      </c>
    </row>
    <row r="42" spans="1:5" ht="21" customHeight="1">
      <c r="A42" s="2">
        <v>40</v>
      </c>
      <c r="B42" s="2" t="s">
        <v>120</v>
      </c>
      <c r="C42" s="2" t="str">
        <f>"452650911"</f>
        <v>452650911</v>
      </c>
      <c r="D42" s="4">
        <v>2</v>
      </c>
      <c r="E42" s="3">
        <v>4000</v>
      </c>
    </row>
    <row r="43" spans="1:5" ht="21" customHeight="1">
      <c r="A43" s="2">
        <v>41</v>
      </c>
      <c r="B43" s="2" t="s">
        <v>172</v>
      </c>
      <c r="C43" s="2" t="str">
        <f>"452650634"</f>
        <v>452650634</v>
      </c>
      <c r="D43" s="4">
        <v>4</v>
      </c>
      <c r="E43" s="3">
        <v>8000</v>
      </c>
    </row>
    <row r="44" spans="1:5" ht="21" customHeight="1">
      <c r="A44" s="2">
        <v>42</v>
      </c>
      <c r="B44" s="2" t="s">
        <v>166</v>
      </c>
      <c r="C44" s="2" t="str">
        <f>"452650384"</f>
        <v>452650384</v>
      </c>
      <c r="D44" s="4">
        <v>1</v>
      </c>
      <c r="E44" s="3">
        <v>2000</v>
      </c>
    </row>
    <row r="45" spans="1:5" ht="21" customHeight="1">
      <c r="A45" s="2">
        <v>43</v>
      </c>
      <c r="B45" s="2" t="s">
        <v>190</v>
      </c>
      <c r="C45" s="2" t="str">
        <f>"452650229"</f>
        <v>452650229</v>
      </c>
      <c r="D45" s="4">
        <v>32</v>
      </c>
      <c r="E45" s="3">
        <v>64000</v>
      </c>
    </row>
    <row r="46" spans="1:5" ht="21" customHeight="1">
      <c r="A46" s="2">
        <v>44</v>
      </c>
      <c r="B46" s="2" t="s">
        <v>69</v>
      </c>
      <c r="C46" s="2" t="str">
        <f>"452650181"</f>
        <v>452650181</v>
      </c>
      <c r="D46" s="4">
        <v>4</v>
      </c>
      <c r="E46" s="3">
        <v>8000</v>
      </c>
    </row>
    <row r="47" spans="1:5" ht="21" customHeight="1">
      <c r="A47" s="2">
        <v>45</v>
      </c>
      <c r="B47" s="2" t="s">
        <v>119</v>
      </c>
      <c r="C47" s="2" t="str">
        <f>"452649950"</f>
        <v>452649950</v>
      </c>
      <c r="D47" s="4">
        <v>19</v>
      </c>
      <c r="E47" s="3">
        <v>38000</v>
      </c>
    </row>
    <row r="48" spans="1:5" ht="21" customHeight="1">
      <c r="A48" s="2">
        <v>46</v>
      </c>
      <c r="B48" s="2" t="s">
        <v>83</v>
      </c>
      <c r="C48" s="2" t="str">
        <f>"452649947"</f>
        <v>452649947</v>
      </c>
      <c r="D48" s="4">
        <v>2</v>
      </c>
      <c r="E48" s="3">
        <v>4000</v>
      </c>
    </row>
    <row r="49" spans="1:5" ht="21" customHeight="1">
      <c r="A49" s="2">
        <v>47</v>
      </c>
      <c r="B49" s="2" t="s">
        <v>42</v>
      </c>
      <c r="C49" s="2" t="str">
        <f>"452649759"</f>
        <v>452649759</v>
      </c>
      <c r="D49" s="4">
        <v>1</v>
      </c>
      <c r="E49" s="3">
        <v>2000</v>
      </c>
    </row>
    <row r="50" spans="1:5" ht="21" customHeight="1">
      <c r="A50" s="2">
        <v>48</v>
      </c>
      <c r="B50" s="2" t="s">
        <v>37</v>
      </c>
      <c r="C50" s="2" t="str">
        <f>"452649012"</f>
        <v>452649012</v>
      </c>
      <c r="D50" s="4">
        <v>17</v>
      </c>
      <c r="E50" s="3">
        <v>34000</v>
      </c>
    </row>
    <row r="51" spans="1:5" ht="21" customHeight="1">
      <c r="A51" s="2">
        <v>49</v>
      </c>
      <c r="B51" s="2" t="s">
        <v>164</v>
      </c>
      <c r="C51" s="2" t="str">
        <f>"452648884"</f>
        <v>452648884</v>
      </c>
      <c r="D51" s="4">
        <v>1</v>
      </c>
      <c r="E51" s="3">
        <v>2000</v>
      </c>
    </row>
    <row r="52" spans="1:5" ht="21" customHeight="1">
      <c r="A52" s="2">
        <v>50</v>
      </c>
      <c r="B52" s="2" t="s">
        <v>11</v>
      </c>
      <c r="C52" s="2" t="str">
        <f>"452648406"</f>
        <v>452648406</v>
      </c>
      <c r="D52" s="4">
        <v>1</v>
      </c>
      <c r="E52" s="3">
        <v>2000</v>
      </c>
    </row>
    <row r="53" spans="1:5" ht="21" customHeight="1">
      <c r="A53" s="2">
        <v>51</v>
      </c>
      <c r="B53" s="2" t="s">
        <v>59</v>
      </c>
      <c r="C53" s="2" t="str">
        <f>"452647893"</f>
        <v>452647893</v>
      </c>
      <c r="D53" s="4">
        <v>1</v>
      </c>
      <c r="E53" s="3">
        <v>2000</v>
      </c>
    </row>
    <row r="54" spans="1:5" ht="21" customHeight="1">
      <c r="A54" s="2">
        <v>52</v>
      </c>
      <c r="B54" s="2" t="s">
        <v>132</v>
      </c>
      <c r="C54" s="2" t="str">
        <f>"452647847"</f>
        <v>452647847</v>
      </c>
      <c r="D54" s="4">
        <v>25</v>
      </c>
      <c r="E54" s="3">
        <v>50000</v>
      </c>
    </row>
    <row r="55" spans="1:5" ht="21" customHeight="1">
      <c r="A55" s="2">
        <v>53</v>
      </c>
      <c r="B55" s="2" t="s">
        <v>50</v>
      </c>
      <c r="C55" s="2" t="str">
        <f>"452647327"</f>
        <v>452647327</v>
      </c>
      <c r="D55" s="4">
        <v>1</v>
      </c>
      <c r="E55" s="3">
        <v>2000</v>
      </c>
    </row>
    <row r="56" spans="1:5" ht="21" customHeight="1">
      <c r="A56" s="2">
        <v>54</v>
      </c>
      <c r="B56" s="2" t="s">
        <v>9</v>
      </c>
      <c r="C56" s="2" t="str">
        <f>"452647268"</f>
        <v>452647268</v>
      </c>
      <c r="D56" s="4">
        <v>5</v>
      </c>
      <c r="E56" s="3">
        <v>10000</v>
      </c>
    </row>
    <row r="57" spans="1:5" ht="21" customHeight="1">
      <c r="A57" s="2">
        <v>55</v>
      </c>
      <c r="B57" s="2" t="s">
        <v>138</v>
      </c>
      <c r="C57" s="2" t="str">
        <f>"452647183"</f>
        <v>452647183</v>
      </c>
      <c r="D57" s="4">
        <v>1</v>
      </c>
      <c r="E57" s="3">
        <v>2000</v>
      </c>
    </row>
    <row r="58" spans="1:5" ht="21" customHeight="1">
      <c r="A58" s="2">
        <v>56</v>
      </c>
      <c r="B58" s="2" t="s">
        <v>173</v>
      </c>
      <c r="C58" s="2" t="str">
        <f>"452646755"</f>
        <v>452646755</v>
      </c>
      <c r="D58" s="4">
        <v>16</v>
      </c>
      <c r="E58" s="3">
        <v>32000</v>
      </c>
    </row>
    <row r="59" spans="1:5" ht="21" customHeight="1">
      <c r="A59" s="2">
        <v>57</v>
      </c>
      <c r="B59" s="2" t="s">
        <v>144</v>
      </c>
      <c r="C59" s="2" t="str">
        <f>"452646495"</f>
        <v>452646495</v>
      </c>
      <c r="D59" s="4">
        <v>1</v>
      </c>
      <c r="E59" s="3">
        <v>2000</v>
      </c>
    </row>
    <row r="60" spans="1:5" ht="21" customHeight="1">
      <c r="A60" s="2">
        <v>58</v>
      </c>
      <c r="B60" s="2" t="s">
        <v>111</v>
      </c>
      <c r="C60" s="2" t="str">
        <f>"452646420"</f>
        <v>452646420</v>
      </c>
      <c r="D60" s="4">
        <v>1</v>
      </c>
      <c r="E60" s="3">
        <v>2000</v>
      </c>
    </row>
    <row r="61" spans="1:5" ht="21" customHeight="1">
      <c r="A61" s="2">
        <v>59</v>
      </c>
      <c r="B61" s="2" t="s">
        <v>184</v>
      </c>
      <c r="C61" s="2" t="str">
        <f>"452646317"</f>
        <v>452646317</v>
      </c>
      <c r="D61" s="4">
        <v>1</v>
      </c>
      <c r="E61" s="3">
        <v>2000</v>
      </c>
    </row>
    <row r="62" spans="1:5" ht="21" customHeight="1">
      <c r="A62" s="2">
        <v>60</v>
      </c>
      <c r="B62" s="2" t="s">
        <v>81</v>
      </c>
      <c r="C62" s="2" t="str">
        <f>"452645379"</f>
        <v>452645379</v>
      </c>
      <c r="D62" s="4">
        <v>1</v>
      </c>
      <c r="E62" s="3">
        <v>2000</v>
      </c>
    </row>
    <row r="63" spans="1:5" ht="21" customHeight="1">
      <c r="A63" s="2">
        <v>61</v>
      </c>
      <c r="B63" s="2" t="s">
        <v>71</v>
      </c>
      <c r="C63" s="2" t="str">
        <f>"452644938"</f>
        <v>452644938</v>
      </c>
      <c r="D63" s="4">
        <v>12</v>
      </c>
      <c r="E63" s="3">
        <v>24000</v>
      </c>
    </row>
    <row r="64" spans="1:5" ht="21" customHeight="1">
      <c r="A64" s="2">
        <v>62</v>
      </c>
      <c r="B64" s="2" t="s">
        <v>159</v>
      </c>
      <c r="C64" s="2" t="str">
        <f>"452644906"</f>
        <v>452644906</v>
      </c>
      <c r="D64" s="4">
        <v>1</v>
      </c>
      <c r="E64" s="3">
        <v>2000</v>
      </c>
    </row>
    <row r="65" spans="1:5" ht="21" customHeight="1">
      <c r="A65" s="2">
        <v>63</v>
      </c>
      <c r="B65" s="2" t="s">
        <v>187</v>
      </c>
      <c r="C65" s="2" t="str">
        <f>"452644499"</f>
        <v>452644499</v>
      </c>
      <c r="D65" s="4">
        <v>19</v>
      </c>
      <c r="E65" s="3">
        <v>38000</v>
      </c>
    </row>
    <row r="66" spans="1:5" ht="21" customHeight="1">
      <c r="A66" s="2">
        <v>64</v>
      </c>
      <c r="B66" s="2" t="s">
        <v>128</v>
      </c>
      <c r="C66" s="2" t="str">
        <f>"452644425"</f>
        <v>452644425</v>
      </c>
      <c r="D66" s="4">
        <v>1</v>
      </c>
      <c r="E66" s="3">
        <v>2000</v>
      </c>
    </row>
    <row r="67" spans="1:5" ht="21" customHeight="1">
      <c r="A67" s="2">
        <v>65</v>
      </c>
      <c r="B67" s="2" t="s">
        <v>142</v>
      </c>
      <c r="C67" s="2" t="str">
        <f>"452644364"</f>
        <v>452644364</v>
      </c>
      <c r="D67" s="4">
        <v>2</v>
      </c>
      <c r="E67" s="3">
        <v>4000</v>
      </c>
    </row>
    <row r="68" spans="1:5" ht="21" customHeight="1">
      <c r="A68" s="2">
        <v>66</v>
      </c>
      <c r="B68" s="2" t="s">
        <v>16</v>
      </c>
      <c r="C68" s="2" t="str">
        <f>"452644140"</f>
        <v>452644140</v>
      </c>
      <c r="D68" s="4">
        <v>5</v>
      </c>
      <c r="E68" s="3">
        <v>10000</v>
      </c>
    </row>
    <row r="69" spans="1:5" ht="21" customHeight="1">
      <c r="A69" s="2">
        <v>67</v>
      </c>
      <c r="B69" s="2" t="s">
        <v>53</v>
      </c>
      <c r="C69" s="2" t="str">
        <f>"452644093"</f>
        <v>452644093</v>
      </c>
      <c r="D69" s="4">
        <v>17</v>
      </c>
      <c r="E69" s="3">
        <v>34000</v>
      </c>
    </row>
    <row r="70" spans="1:5" ht="21" customHeight="1">
      <c r="A70" s="2">
        <v>68</v>
      </c>
      <c r="B70" s="2" t="s">
        <v>82</v>
      </c>
      <c r="C70" s="2" t="str">
        <f>"452644047"</f>
        <v>452644047</v>
      </c>
      <c r="D70" s="4">
        <v>64</v>
      </c>
      <c r="E70" s="3">
        <v>128000</v>
      </c>
    </row>
    <row r="71" spans="1:5" ht="21" customHeight="1">
      <c r="A71" s="2">
        <v>69</v>
      </c>
      <c r="B71" s="2" t="s">
        <v>12</v>
      </c>
      <c r="C71" s="2" t="str">
        <f>"452643579"</f>
        <v>452643579</v>
      </c>
      <c r="D71" s="4">
        <v>13</v>
      </c>
      <c r="E71" s="3">
        <v>26000</v>
      </c>
    </row>
    <row r="72" spans="1:5" ht="21" customHeight="1">
      <c r="A72" s="2">
        <v>70</v>
      </c>
      <c r="B72" s="2" t="s">
        <v>101</v>
      </c>
      <c r="C72" s="2" t="str">
        <f>"452643146"</f>
        <v>452643146</v>
      </c>
      <c r="D72" s="4">
        <v>17</v>
      </c>
      <c r="E72" s="3">
        <v>34000</v>
      </c>
    </row>
    <row r="73" spans="1:5" ht="21" customHeight="1">
      <c r="A73" s="2">
        <v>71</v>
      </c>
      <c r="B73" s="2" t="s">
        <v>194</v>
      </c>
      <c r="C73" s="2" t="str">
        <f>"452642582"</f>
        <v>452642582</v>
      </c>
      <c r="D73" s="4">
        <v>1</v>
      </c>
      <c r="E73" s="3">
        <v>2000</v>
      </c>
    </row>
    <row r="74" spans="1:5" ht="21" customHeight="1">
      <c r="A74" s="2">
        <v>72</v>
      </c>
      <c r="B74" s="2" t="s">
        <v>32</v>
      </c>
      <c r="C74" s="2" t="str">
        <f>"452642379"</f>
        <v>452642379</v>
      </c>
      <c r="D74" s="4">
        <v>6</v>
      </c>
      <c r="E74" s="3">
        <v>12000</v>
      </c>
    </row>
    <row r="75" spans="1:5" ht="21" customHeight="1">
      <c r="A75" s="2">
        <v>73</v>
      </c>
      <c r="B75" s="2" t="s">
        <v>28</v>
      </c>
      <c r="C75" s="2" t="str">
        <f>"452642327"</f>
        <v>452642327</v>
      </c>
      <c r="D75" s="4">
        <v>6</v>
      </c>
      <c r="E75" s="3">
        <v>12000</v>
      </c>
    </row>
    <row r="76" spans="1:5" ht="21" customHeight="1">
      <c r="A76" s="2">
        <v>74</v>
      </c>
      <c r="B76" s="2" t="s">
        <v>93</v>
      </c>
      <c r="C76" s="2" t="str">
        <f>"452640588"</f>
        <v>452640588</v>
      </c>
      <c r="D76" s="4">
        <v>2</v>
      </c>
      <c r="E76" s="3">
        <v>4000</v>
      </c>
    </row>
    <row r="77" spans="1:5" ht="21" customHeight="1">
      <c r="A77" s="2">
        <v>75</v>
      </c>
      <c r="B77" s="2" t="s">
        <v>87</v>
      </c>
      <c r="C77" s="2" t="str">
        <f>"452640485"</f>
        <v>452640485</v>
      </c>
      <c r="D77" s="4">
        <v>4</v>
      </c>
      <c r="E77" s="3">
        <v>8000</v>
      </c>
    </row>
    <row r="78" spans="1:5" ht="21" customHeight="1">
      <c r="A78" s="2">
        <v>76</v>
      </c>
      <c r="B78" s="2" t="s">
        <v>43</v>
      </c>
      <c r="C78" s="2" t="str">
        <f>"452640275"</f>
        <v>452640275</v>
      </c>
      <c r="D78" s="4">
        <v>1</v>
      </c>
      <c r="E78" s="3">
        <v>2000</v>
      </c>
    </row>
    <row r="79" spans="1:5" ht="21" customHeight="1">
      <c r="A79" s="2">
        <v>77</v>
      </c>
      <c r="B79" s="2" t="s">
        <v>193</v>
      </c>
      <c r="C79" s="2" t="str">
        <f>"452640140"</f>
        <v>452640140</v>
      </c>
      <c r="D79" s="4">
        <v>6</v>
      </c>
      <c r="E79" s="3">
        <v>12000</v>
      </c>
    </row>
    <row r="80" spans="1:5" ht="21" customHeight="1">
      <c r="A80" s="2">
        <v>78</v>
      </c>
      <c r="B80" s="2" t="s">
        <v>36</v>
      </c>
      <c r="C80" s="2" t="str">
        <f>"452638354"</f>
        <v>452638354</v>
      </c>
      <c r="D80" s="4">
        <v>41</v>
      </c>
      <c r="E80" s="3">
        <v>82000</v>
      </c>
    </row>
    <row r="81" spans="1:5" ht="21" customHeight="1">
      <c r="A81" s="2">
        <v>79</v>
      </c>
      <c r="B81" s="2" t="s">
        <v>102</v>
      </c>
      <c r="C81" s="2" t="str">
        <f>"452638302"</f>
        <v>452638302</v>
      </c>
      <c r="D81" s="4">
        <v>57</v>
      </c>
      <c r="E81" s="3">
        <v>114000</v>
      </c>
    </row>
    <row r="82" spans="1:5" ht="21" customHeight="1">
      <c r="A82" s="2">
        <v>80</v>
      </c>
      <c r="B82" s="2" t="s">
        <v>191</v>
      </c>
      <c r="C82" s="2" t="str">
        <f>"452638083"</f>
        <v>452638083</v>
      </c>
      <c r="D82" s="4">
        <v>1</v>
      </c>
      <c r="E82" s="3">
        <v>2000</v>
      </c>
    </row>
    <row r="83" spans="1:5" ht="21" customHeight="1">
      <c r="A83" s="2">
        <v>81</v>
      </c>
      <c r="B83" s="2" t="s">
        <v>110</v>
      </c>
      <c r="C83" s="2" t="str">
        <f>"452637438"</f>
        <v>452637438</v>
      </c>
      <c r="D83" s="4">
        <v>3</v>
      </c>
      <c r="E83" s="3">
        <v>6000</v>
      </c>
    </row>
    <row r="84" spans="1:5" ht="21" customHeight="1">
      <c r="A84" s="2">
        <v>82</v>
      </c>
      <c r="B84" s="2" t="s">
        <v>99</v>
      </c>
      <c r="C84" s="2" t="str">
        <f>"452636045"</f>
        <v>452636045</v>
      </c>
      <c r="D84" s="4">
        <v>11</v>
      </c>
      <c r="E84" s="3">
        <v>22000</v>
      </c>
    </row>
    <row r="85" spans="1:5" ht="21" customHeight="1">
      <c r="A85" s="2">
        <v>83</v>
      </c>
      <c r="B85" s="2" t="s">
        <v>165</v>
      </c>
      <c r="C85" s="2" t="str">
        <f>"452635871"</f>
        <v>452635871</v>
      </c>
      <c r="D85" s="4">
        <v>1</v>
      </c>
      <c r="E85" s="3">
        <v>2000</v>
      </c>
    </row>
    <row r="86" spans="1:5" ht="21" customHeight="1">
      <c r="A86" s="2">
        <v>84</v>
      </c>
      <c r="B86" s="2" t="s">
        <v>39</v>
      </c>
      <c r="C86" s="2" t="str">
        <f>"452635348"</f>
        <v>452635348</v>
      </c>
      <c r="D86" s="4">
        <v>7</v>
      </c>
      <c r="E86" s="3">
        <v>14000</v>
      </c>
    </row>
    <row r="87" spans="1:5" ht="21" customHeight="1">
      <c r="A87" s="2">
        <v>85</v>
      </c>
      <c r="B87" s="2" t="s">
        <v>20</v>
      </c>
      <c r="C87" s="2" t="str">
        <f>"452634971"</f>
        <v>452634971</v>
      </c>
      <c r="D87" s="4">
        <v>3</v>
      </c>
      <c r="E87" s="3">
        <v>6000</v>
      </c>
    </row>
    <row r="88" spans="1:5" ht="21" customHeight="1">
      <c r="A88" s="2">
        <v>86</v>
      </c>
      <c r="B88" s="2" t="s">
        <v>44</v>
      </c>
      <c r="C88" s="2" t="str">
        <f>"452634737"</f>
        <v>452634737</v>
      </c>
      <c r="D88" s="4">
        <v>2</v>
      </c>
      <c r="E88" s="3">
        <v>4000</v>
      </c>
    </row>
    <row r="89" spans="1:5" ht="21" customHeight="1">
      <c r="A89" s="2">
        <v>87</v>
      </c>
      <c r="B89" s="2" t="s">
        <v>158</v>
      </c>
      <c r="C89" s="2" t="str">
        <f>"452633444"</f>
        <v>452633444</v>
      </c>
      <c r="D89" s="4">
        <v>4</v>
      </c>
      <c r="E89" s="3">
        <v>8000</v>
      </c>
    </row>
    <row r="90" spans="1:5" ht="21" customHeight="1">
      <c r="A90" s="2">
        <v>88</v>
      </c>
      <c r="B90" s="2" t="s">
        <v>189</v>
      </c>
      <c r="C90" s="2" t="str">
        <f>"452632935"</f>
        <v>452632935</v>
      </c>
      <c r="D90" s="4">
        <v>5</v>
      </c>
      <c r="E90" s="3">
        <v>10000</v>
      </c>
    </row>
    <row r="91" spans="1:5" ht="21" customHeight="1">
      <c r="A91" s="2">
        <v>89</v>
      </c>
      <c r="B91" s="2" t="s">
        <v>118</v>
      </c>
      <c r="C91" s="2" t="str">
        <f>"452632376"</f>
        <v>452632376</v>
      </c>
      <c r="D91" s="4">
        <v>4</v>
      </c>
      <c r="E91" s="3">
        <v>8000</v>
      </c>
    </row>
    <row r="92" spans="1:5" ht="21" customHeight="1">
      <c r="A92" s="2">
        <v>90</v>
      </c>
      <c r="B92" s="2" t="s">
        <v>68</v>
      </c>
      <c r="C92" s="2" t="str">
        <f>"452632048"</f>
        <v>452632048</v>
      </c>
      <c r="D92" s="4">
        <v>3</v>
      </c>
      <c r="E92" s="3">
        <v>6000</v>
      </c>
    </row>
    <row r="93" spans="1:5" ht="21" customHeight="1">
      <c r="A93" s="2">
        <v>91</v>
      </c>
      <c r="B93" s="2" t="s">
        <v>117</v>
      </c>
      <c r="C93" s="2" t="str">
        <f>"452631790"</f>
        <v>452631790</v>
      </c>
      <c r="D93" s="4">
        <v>2</v>
      </c>
      <c r="E93" s="3">
        <v>4000</v>
      </c>
    </row>
    <row r="94" spans="1:5" ht="21" customHeight="1">
      <c r="A94" s="2">
        <v>92</v>
      </c>
      <c r="B94" s="2" t="s">
        <v>112</v>
      </c>
      <c r="C94" s="2" t="str">
        <f>"452631661"</f>
        <v>452631661</v>
      </c>
      <c r="D94" s="4">
        <v>3</v>
      </c>
      <c r="E94" s="3">
        <v>6000</v>
      </c>
    </row>
    <row r="95" spans="1:5" ht="21" customHeight="1">
      <c r="A95" s="2">
        <v>93</v>
      </c>
      <c r="B95" s="2" t="s">
        <v>76</v>
      </c>
      <c r="C95" s="2" t="str">
        <f>"452631532"</f>
        <v>452631532</v>
      </c>
      <c r="D95" s="4">
        <v>1</v>
      </c>
      <c r="E95" s="3">
        <v>2000</v>
      </c>
    </row>
    <row r="96" spans="1:5" ht="21" customHeight="1">
      <c r="A96" s="2">
        <v>94</v>
      </c>
      <c r="B96" s="2" t="s">
        <v>104</v>
      </c>
      <c r="C96" s="2" t="str">
        <f>"452631027"</f>
        <v>452631027</v>
      </c>
      <c r="D96" s="4">
        <v>2</v>
      </c>
      <c r="E96" s="3">
        <v>4000</v>
      </c>
    </row>
    <row r="97" spans="1:5" ht="21" customHeight="1">
      <c r="A97" s="2">
        <v>95</v>
      </c>
      <c r="B97" s="2" t="s">
        <v>182</v>
      </c>
      <c r="C97" s="2" t="str">
        <f>"452630769"</f>
        <v>452630769</v>
      </c>
      <c r="D97" s="4">
        <v>2</v>
      </c>
      <c r="E97" s="3">
        <v>4000</v>
      </c>
    </row>
    <row r="98" spans="1:5" ht="21" customHeight="1">
      <c r="A98" s="2">
        <v>96</v>
      </c>
      <c r="B98" s="2" t="s">
        <v>136</v>
      </c>
      <c r="C98" s="2" t="str">
        <f>"452630240"</f>
        <v>452630240</v>
      </c>
      <c r="D98" s="4">
        <v>5</v>
      </c>
      <c r="E98" s="3">
        <v>10000</v>
      </c>
    </row>
    <row r="99" spans="1:5" ht="21" customHeight="1">
      <c r="A99" s="2">
        <v>97</v>
      </c>
      <c r="B99" s="2" t="s">
        <v>155</v>
      </c>
      <c r="C99" s="2" t="str">
        <f>"452630043"</f>
        <v>452630043</v>
      </c>
      <c r="D99" s="4">
        <v>1</v>
      </c>
      <c r="E99" s="3">
        <v>2000</v>
      </c>
    </row>
    <row r="100" spans="1:5" ht="21" customHeight="1">
      <c r="A100" s="2">
        <v>98</v>
      </c>
      <c r="B100" s="2" t="s">
        <v>147</v>
      </c>
      <c r="C100" s="2" t="str">
        <f>"452628448"</f>
        <v>452628448</v>
      </c>
      <c r="D100" s="4">
        <v>1</v>
      </c>
      <c r="E100" s="3">
        <v>2000</v>
      </c>
    </row>
    <row r="101" spans="1:5" ht="21" customHeight="1">
      <c r="A101" s="2">
        <v>99</v>
      </c>
      <c r="B101" s="2" t="s">
        <v>41</v>
      </c>
      <c r="C101" s="2" t="str">
        <f>"452627228"</f>
        <v>452627228</v>
      </c>
      <c r="D101" s="4">
        <v>3</v>
      </c>
      <c r="E101" s="3">
        <v>6000</v>
      </c>
    </row>
    <row r="102" spans="1:5" ht="21" customHeight="1">
      <c r="A102" s="2">
        <v>100</v>
      </c>
      <c r="B102" s="2" t="s">
        <v>100</v>
      </c>
      <c r="C102" s="2" t="str">
        <f>"452627132"</f>
        <v>452627132</v>
      </c>
      <c r="D102" s="4">
        <v>1</v>
      </c>
      <c r="E102" s="3">
        <v>2000</v>
      </c>
    </row>
    <row r="103" spans="1:5" ht="21" customHeight="1">
      <c r="A103" s="2">
        <v>101</v>
      </c>
      <c r="B103" s="2" t="s">
        <v>45</v>
      </c>
      <c r="C103" s="2" t="str">
        <f>"452627071"</f>
        <v>452627071</v>
      </c>
      <c r="D103" s="4">
        <v>1</v>
      </c>
      <c r="E103" s="3">
        <v>2000</v>
      </c>
    </row>
    <row r="104" spans="1:5" ht="21" customHeight="1">
      <c r="A104" s="2">
        <v>102</v>
      </c>
      <c r="B104" s="2" t="s">
        <v>26</v>
      </c>
      <c r="C104" s="2" t="str">
        <f>"452626832"</f>
        <v>452626832</v>
      </c>
      <c r="D104" s="4">
        <v>1</v>
      </c>
      <c r="E104" s="3">
        <v>2000</v>
      </c>
    </row>
    <row r="105" spans="1:5" ht="21" customHeight="1">
      <c r="A105" s="2">
        <v>103</v>
      </c>
      <c r="B105" s="2" t="s">
        <v>17</v>
      </c>
      <c r="C105" s="2" t="str">
        <f>"452626790"</f>
        <v>452626790</v>
      </c>
      <c r="D105" s="4">
        <v>3</v>
      </c>
      <c r="E105" s="3">
        <v>6000</v>
      </c>
    </row>
    <row r="106" spans="1:5" ht="21" customHeight="1">
      <c r="A106" s="2">
        <v>104</v>
      </c>
      <c r="B106" s="2" t="s">
        <v>70</v>
      </c>
      <c r="C106" s="2" t="str">
        <f>"452626602"</f>
        <v>452626602</v>
      </c>
      <c r="D106" s="4">
        <v>1</v>
      </c>
      <c r="E106" s="3">
        <v>2000</v>
      </c>
    </row>
    <row r="107" spans="1:5" ht="21" customHeight="1">
      <c r="A107" s="2">
        <v>105</v>
      </c>
      <c r="B107" s="2" t="s">
        <v>15</v>
      </c>
      <c r="C107" s="2" t="str">
        <f>"452626554"</f>
        <v>452626554</v>
      </c>
      <c r="D107" s="4">
        <v>4</v>
      </c>
      <c r="E107" s="3">
        <v>8000</v>
      </c>
    </row>
    <row r="108" spans="1:5" ht="21" customHeight="1">
      <c r="A108" s="2">
        <v>106</v>
      </c>
      <c r="B108" s="2" t="s">
        <v>6</v>
      </c>
      <c r="C108" s="2" t="str">
        <f>"452626289"</f>
        <v>452626289</v>
      </c>
      <c r="D108" s="4">
        <v>6</v>
      </c>
      <c r="E108" s="3">
        <v>12000</v>
      </c>
    </row>
    <row r="109" spans="1:5" ht="21" customHeight="1">
      <c r="A109" s="2">
        <v>107</v>
      </c>
      <c r="B109" s="2" t="s">
        <v>23</v>
      </c>
      <c r="C109" s="2" t="str">
        <f>"452626031"</f>
        <v>452626031</v>
      </c>
      <c r="D109" s="4">
        <v>1</v>
      </c>
      <c r="E109" s="3">
        <v>2000</v>
      </c>
    </row>
    <row r="110" spans="1:5" ht="21" customHeight="1">
      <c r="A110" s="2">
        <v>108</v>
      </c>
      <c r="B110" s="2" t="s">
        <v>139</v>
      </c>
      <c r="C110" s="2" t="str">
        <f>"452625441"</f>
        <v>452625441</v>
      </c>
      <c r="D110" s="4">
        <v>6</v>
      </c>
      <c r="E110" s="3">
        <v>12000</v>
      </c>
    </row>
    <row r="111" spans="1:5" ht="21" customHeight="1">
      <c r="A111" s="2">
        <v>109</v>
      </c>
      <c r="B111" s="2" t="s">
        <v>151</v>
      </c>
      <c r="C111" s="2" t="str">
        <f>"452624585"</f>
        <v>452624585</v>
      </c>
      <c r="D111" s="4">
        <v>4</v>
      </c>
      <c r="E111" s="3">
        <v>8000</v>
      </c>
    </row>
    <row r="112" spans="1:5" ht="21" customHeight="1">
      <c r="A112" s="2">
        <v>110</v>
      </c>
      <c r="B112" s="2" t="s">
        <v>146</v>
      </c>
      <c r="C112" s="2" t="str">
        <f>"452624355"</f>
        <v>452624355</v>
      </c>
      <c r="D112" s="4">
        <v>13</v>
      </c>
      <c r="E112" s="3">
        <v>26000</v>
      </c>
    </row>
    <row r="113" spans="1:5" ht="21" customHeight="1">
      <c r="A113" s="2">
        <v>111</v>
      </c>
      <c r="B113" s="2" t="s">
        <v>24</v>
      </c>
      <c r="C113" s="2" t="str">
        <f>"452624104"</f>
        <v>452624104</v>
      </c>
      <c r="D113" s="4">
        <v>4</v>
      </c>
      <c r="E113" s="3">
        <v>8000</v>
      </c>
    </row>
    <row r="114" spans="1:5" ht="21" customHeight="1">
      <c r="A114" s="2">
        <v>112</v>
      </c>
      <c r="B114" s="2" t="s">
        <v>58</v>
      </c>
      <c r="C114" s="2" t="str">
        <f>"452623625"</f>
        <v>452623625</v>
      </c>
      <c r="D114" s="4">
        <v>1</v>
      </c>
      <c r="E114" s="3">
        <v>2000</v>
      </c>
    </row>
    <row r="115" spans="1:5" ht="21" customHeight="1">
      <c r="A115" s="2">
        <v>113</v>
      </c>
      <c r="B115" s="2" t="s">
        <v>123</v>
      </c>
      <c r="C115" s="2" t="str">
        <f>"452623624"</f>
        <v>452623624</v>
      </c>
      <c r="D115" s="4">
        <v>18</v>
      </c>
      <c r="E115" s="3">
        <v>36000</v>
      </c>
    </row>
    <row r="116" spans="1:5" ht="21" customHeight="1">
      <c r="A116" s="2">
        <v>114</v>
      </c>
      <c r="B116" s="2" t="s">
        <v>181</v>
      </c>
      <c r="C116" s="2" t="str">
        <f>"452623411"</f>
        <v>452623411</v>
      </c>
      <c r="D116" s="4">
        <v>5</v>
      </c>
      <c r="E116" s="3">
        <v>10000</v>
      </c>
    </row>
    <row r="117" spans="1:5" ht="21" customHeight="1">
      <c r="A117" s="2">
        <v>115</v>
      </c>
      <c r="B117" s="2" t="s">
        <v>10</v>
      </c>
      <c r="C117" s="2" t="str">
        <f>"452623195"</f>
        <v>452623195</v>
      </c>
      <c r="D117" s="4">
        <v>9</v>
      </c>
      <c r="E117" s="3">
        <v>18000</v>
      </c>
    </row>
    <row r="118" spans="1:5" ht="21" customHeight="1">
      <c r="A118" s="2">
        <v>116</v>
      </c>
      <c r="B118" s="2" t="s">
        <v>30</v>
      </c>
      <c r="C118" s="2" t="str">
        <f>"452623072"</f>
        <v>452623072</v>
      </c>
      <c r="D118" s="4">
        <v>5</v>
      </c>
      <c r="E118" s="3">
        <v>10000</v>
      </c>
    </row>
    <row r="119" spans="1:5" ht="21" customHeight="1">
      <c r="A119" s="2">
        <v>117</v>
      </c>
      <c r="B119" s="2" t="s">
        <v>4</v>
      </c>
      <c r="C119" s="2" t="str">
        <f>"452622900"</f>
        <v>452622900</v>
      </c>
      <c r="D119" s="4">
        <v>3</v>
      </c>
      <c r="E119" s="3">
        <v>6000</v>
      </c>
    </row>
    <row r="120" spans="1:5" ht="21" customHeight="1">
      <c r="A120" s="2">
        <v>118</v>
      </c>
      <c r="B120" s="2" t="s">
        <v>126</v>
      </c>
      <c r="C120" s="2" t="str">
        <f>"452622768"</f>
        <v>452622768</v>
      </c>
      <c r="D120" s="4">
        <v>11</v>
      </c>
      <c r="E120" s="3">
        <v>22000</v>
      </c>
    </row>
    <row r="121" spans="1:5" ht="21" customHeight="1">
      <c r="A121" s="2">
        <v>119</v>
      </c>
      <c r="B121" s="2" t="s">
        <v>21</v>
      </c>
      <c r="C121" s="2" t="str">
        <f>"452622564"</f>
        <v>452622564</v>
      </c>
      <c r="D121" s="4">
        <v>8</v>
      </c>
      <c r="E121" s="3">
        <v>16000</v>
      </c>
    </row>
    <row r="122" spans="1:5" ht="21" customHeight="1">
      <c r="A122" s="2">
        <v>120</v>
      </c>
      <c r="B122" s="2" t="s">
        <v>74</v>
      </c>
      <c r="C122" s="2" t="str">
        <f>"452622473"</f>
        <v>452622473</v>
      </c>
      <c r="D122" s="4">
        <v>4</v>
      </c>
      <c r="E122" s="3">
        <v>8000</v>
      </c>
    </row>
    <row r="123" spans="1:5" ht="21" customHeight="1">
      <c r="A123" s="2">
        <v>121</v>
      </c>
      <c r="B123" s="2" t="s">
        <v>131</v>
      </c>
      <c r="C123" s="2" t="str">
        <f>"452621833"</f>
        <v>452621833</v>
      </c>
      <c r="D123" s="4">
        <v>14</v>
      </c>
      <c r="E123" s="3">
        <v>28000</v>
      </c>
    </row>
    <row r="124" spans="1:5" ht="21" customHeight="1">
      <c r="A124" s="2">
        <v>122</v>
      </c>
      <c r="B124" s="2" t="s">
        <v>169</v>
      </c>
      <c r="C124" s="2" t="str">
        <f>"452621718"</f>
        <v>452621718</v>
      </c>
      <c r="D124" s="4">
        <v>2</v>
      </c>
      <c r="E124" s="3">
        <v>4000</v>
      </c>
    </row>
    <row r="125" spans="1:5" ht="21" customHeight="1">
      <c r="A125" s="2">
        <v>123</v>
      </c>
      <c r="B125" s="2" t="s">
        <v>178</v>
      </c>
      <c r="C125" s="2" t="str">
        <f>"452621670"</f>
        <v>452621670</v>
      </c>
      <c r="D125" s="4">
        <v>11</v>
      </c>
      <c r="E125" s="3">
        <v>22000</v>
      </c>
    </row>
    <row r="126" spans="1:5" ht="21" customHeight="1">
      <c r="A126" s="2">
        <v>124</v>
      </c>
      <c r="B126" s="2" t="s">
        <v>92</v>
      </c>
      <c r="C126" s="2" t="str">
        <f>"452621660"</f>
        <v>452621660</v>
      </c>
      <c r="D126" s="4">
        <v>2</v>
      </c>
      <c r="E126" s="3">
        <v>4000</v>
      </c>
    </row>
    <row r="127" spans="1:5" ht="21" customHeight="1">
      <c r="A127" s="2">
        <v>125</v>
      </c>
      <c r="B127" s="2" t="s">
        <v>148</v>
      </c>
      <c r="C127" s="2" t="str">
        <f>"452621033"</f>
        <v>452621033</v>
      </c>
      <c r="D127" s="4">
        <v>2</v>
      </c>
      <c r="E127" s="3">
        <v>4000</v>
      </c>
    </row>
    <row r="128" spans="1:5" ht="21" customHeight="1">
      <c r="A128" s="2">
        <v>126</v>
      </c>
      <c r="B128" s="2" t="s">
        <v>109</v>
      </c>
      <c r="C128" s="2" t="str">
        <f>"452620873"</f>
        <v>452620873</v>
      </c>
      <c r="D128" s="4">
        <v>5</v>
      </c>
      <c r="E128" s="3">
        <v>10000</v>
      </c>
    </row>
    <row r="129" spans="1:5" ht="21" customHeight="1">
      <c r="A129" s="2">
        <v>127</v>
      </c>
      <c r="B129" s="2" t="s">
        <v>60</v>
      </c>
      <c r="C129" s="2" t="str">
        <f>"452620851"</f>
        <v>452620851</v>
      </c>
      <c r="D129" s="4">
        <v>3</v>
      </c>
      <c r="E129" s="3">
        <v>6000</v>
      </c>
    </row>
    <row r="130" spans="1:5" ht="21" customHeight="1">
      <c r="A130" s="2">
        <v>128</v>
      </c>
      <c r="B130" s="2" t="s">
        <v>134</v>
      </c>
      <c r="C130" s="2" t="str">
        <f>"452620812"</f>
        <v>452620812</v>
      </c>
      <c r="D130" s="4">
        <v>2</v>
      </c>
      <c r="E130" s="3">
        <v>4000</v>
      </c>
    </row>
    <row r="131" spans="1:5" ht="21" customHeight="1">
      <c r="A131" s="2">
        <v>129</v>
      </c>
      <c r="B131" s="2" t="s">
        <v>154</v>
      </c>
      <c r="C131" s="2" t="str">
        <f>"452620402"</f>
        <v>452620402</v>
      </c>
      <c r="D131" s="4">
        <v>6</v>
      </c>
      <c r="E131" s="3">
        <v>12000</v>
      </c>
    </row>
    <row r="132" spans="1:5" ht="21" customHeight="1">
      <c r="A132" s="2">
        <v>130</v>
      </c>
      <c r="B132" s="2" t="s">
        <v>180</v>
      </c>
      <c r="C132" s="2" t="str">
        <f>"452619175"</f>
        <v>452619175</v>
      </c>
      <c r="D132" s="4">
        <v>4</v>
      </c>
      <c r="E132" s="3">
        <v>8000</v>
      </c>
    </row>
    <row r="133" spans="1:5" ht="21" customHeight="1">
      <c r="A133" s="2">
        <v>131</v>
      </c>
      <c r="B133" s="2" t="s">
        <v>61</v>
      </c>
      <c r="C133" s="2" t="str">
        <f>"452618646"</f>
        <v>452618646</v>
      </c>
      <c r="D133" s="4">
        <v>56</v>
      </c>
      <c r="E133" s="3">
        <v>112000</v>
      </c>
    </row>
    <row r="134" spans="1:5" ht="21" customHeight="1">
      <c r="A134" s="2">
        <v>132</v>
      </c>
      <c r="B134" s="2" t="s">
        <v>47</v>
      </c>
      <c r="C134" s="2" t="str">
        <f>"452618379"</f>
        <v>452618379</v>
      </c>
      <c r="D134" s="4">
        <v>8</v>
      </c>
      <c r="E134" s="3">
        <v>16000</v>
      </c>
    </row>
    <row r="135" spans="1:5" ht="21" customHeight="1">
      <c r="A135" s="2">
        <v>133</v>
      </c>
      <c r="B135" s="2" t="s">
        <v>156</v>
      </c>
      <c r="C135" s="2" t="str">
        <f>"452617774"</f>
        <v>452617774</v>
      </c>
      <c r="D135" s="4">
        <v>4</v>
      </c>
      <c r="E135" s="3">
        <v>8000</v>
      </c>
    </row>
    <row r="136" spans="1:5" ht="21" customHeight="1">
      <c r="A136" s="2">
        <v>134</v>
      </c>
      <c r="B136" s="2" t="s">
        <v>175</v>
      </c>
      <c r="C136" s="2" t="str">
        <f>"452617748"</f>
        <v>452617748</v>
      </c>
      <c r="D136" s="4">
        <v>1</v>
      </c>
      <c r="E136" s="3">
        <v>2000</v>
      </c>
    </row>
    <row r="137" spans="1:5" ht="21" customHeight="1">
      <c r="A137" s="2">
        <v>135</v>
      </c>
      <c r="B137" s="2" t="s">
        <v>22</v>
      </c>
      <c r="C137" s="2" t="str">
        <f>"452617641"</f>
        <v>452617641</v>
      </c>
      <c r="D137" s="4">
        <v>101</v>
      </c>
      <c r="E137" s="3">
        <v>202000</v>
      </c>
    </row>
    <row r="138" spans="1:5" ht="21" customHeight="1">
      <c r="A138" s="2">
        <v>136</v>
      </c>
      <c r="B138" s="2" t="s">
        <v>96</v>
      </c>
      <c r="C138" s="2" t="str">
        <f>"452617603"</f>
        <v>452617603</v>
      </c>
      <c r="D138" s="4">
        <v>3</v>
      </c>
      <c r="E138" s="3">
        <v>6000</v>
      </c>
    </row>
    <row r="139" spans="1:5" ht="21" customHeight="1">
      <c r="A139" s="2">
        <v>137</v>
      </c>
      <c r="B139" s="2" t="s">
        <v>88</v>
      </c>
      <c r="C139" s="2" t="str">
        <f>"452617127"</f>
        <v>452617127</v>
      </c>
      <c r="D139" s="4">
        <v>2</v>
      </c>
      <c r="E139" s="3">
        <v>4000</v>
      </c>
    </row>
    <row r="140" spans="1:5" ht="21" customHeight="1">
      <c r="A140" s="2">
        <v>138</v>
      </c>
      <c r="B140" s="2" t="s">
        <v>162</v>
      </c>
      <c r="C140" s="2" t="str">
        <f>"452616996"</f>
        <v>452616996</v>
      </c>
      <c r="D140" s="4">
        <v>4</v>
      </c>
      <c r="E140" s="3">
        <v>8000</v>
      </c>
    </row>
    <row r="141" spans="1:5" ht="21" customHeight="1">
      <c r="A141" s="2">
        <v>139</v>
      </c>
      <c r="B141" s="2" t="s">
        <v>113</v>
      </c>
      <c r="C141" s="2" t="str">
        <f>"452616915"</f>
        <v>452616915</v>
      </c>
      <c r="D141" s="4">
        <v>2</v>
      </c>
      <c r="E141" s="3">
        <v>4000</v>
      </c>
    </row>
    <row r="142" spans="1:5" ht="21" customHeight="1">
      <c r="A142" s="2">
        <v>140</v>
      </c>
      <c r="B142" s="2" t="s">
        <v>183</v>
      </c>
      <c r="C142" s="2" t="str">
        <f>"452616156"</f>
        <v>452616156</v>
      </c>
      <c r="D142" s="4">
        <v>2</v>
      </c>
      <c r="E142" s="3">
        <v>4000</v>
      </c>
    </row>
    <row r="143" spans="1:5" ht="21" customHeight="1">
      <c r="A143" s="2">
        <v>141</v>
      </c>
      <c r="B143" s="2" t="s">
        <v>196</v>
      </c>
      <c r="C143" s="2" t="str">
        <f>"452615854"</f>
        <v>452615854</v>
      </c>
      <c r="D143" s="4">
        <v>11</v>
      </c>
      <c r="E143" s="3">
        <v>22000</v>
      </c>
    </row>
    <row r="144" spans="1:5" ht="21" customHeight="1">
      <c r="A144" s="2">
        <v>142</v>
      </c>
      <c r="B144" s="2" t="s">
        <v>124</v>
      </c>
      <c r="C144" s="2" t="str">
        <f>"452615585"</f>
        <v>452615585</v>
      </c>
      <c r="D144" s="4">
        <v>11</v>
      </c>
      <c r="E144" s="3">
        <v>22000</v>
      </c>
    </row>
    <row r="145" spans="1:5" ht="21" customHeight="1">
      <c r="A145" s="2">
        <v>143</v>
      </c>
      <c r="B145" s="2" t="s">
        <v>152</v>
      </c>
      <c r="C145" s="2" t="str">
        <f>"452615230"</f>
        <v>452615230</v>
      </c>
      <c r="D145" s="4">
        <v>9</v>
      </c>
      <c r="E145" s="3">
        <v>18000</v>
      </c>
    </row>
    <row r="146" spans="1:5" ht="21" customHeight="1">
      <c r="A146" s="2">
        <v>144</v>
      </c>
      <c r="B146" s="2" t="s">
        <v>141</v>
      </c>
      <c r="C146" s="2" t="str">
        <f>"452615201"</f>
        <v>452615201</v>
      </c>
      <c r="D146" s="4">
        <v>3</v>
      </c>
      <c r="E146" s="3">
        <v>6000</v>
      </c>
    </row>
    <row r="147" spans="1:5" ht="21" customHeight="1">
      <c r="A147" s="2">
        <v>145</v>
      </c>
      <c r="B147" s="2" t="s">
        <v>176</v>
      </c>
      <c r="C147" s="2" t="str">
        <f>"452615130"</f>
        <v>452615130</v>
      </c>
      <c r="D147" s="4">
        <v>4</v>
      </c>
      <c r="E147" s="3">
        <v>8000</v>
      </c>
    </row>
    <row r="148" spans="1:5" ht="21" customHeight="1">
      <c r="A148" s="2">
        <v>146</v>
      </c>
      <c r="B148" s="2" t="s">
        <v>65</v>
      </c>
      <c r="C148" s="2" t="str">
        <f>"452614153"</f>
        <v>452614153</v>
      </c>
      <c r="D148" s="4">
        <v>8</v>
      </c>
      <c r="E148" s="3">
        <v>16000</v>
      </c>
    </row>
    <row r="149" spans="1:5" ht="21" customHeight="1">
      <c r="A149" s="2">
        <v>147</v>
      </c>
      <c r="B149" s="2" t="s">
        <v>121</v>
      </c>
      <c r="C149" s="2" t="str">
        <f>"452614150"</f>
        <v>452614150</v>
      </c>
      <c r="D149" s="4">
        <v>1</v>
      </c>
      <c r="E149" s="3">
        <v>2000</v>
      </c>
    </row>
    <row r="150" spans="1:5" ht="21" customHeight="1">
      <c r="A150" s="2">
        <v>148</v>
      </c>
      <c r="B150" s="2" t="s">
        <v>46</v>
      </c>
      <c r="C150" s="2" t="str">
        <f>"452614119"</f>
        <v>452614119</v>
      </c>
      <c r="D150" s="4">
        <v>2</v>
      </c>
      <c r="E150" s="3">
        <v>4000</v>
      </c>
    </row>
    <row r="151" spans="1:5" ht="21" customHeight="1">
      <c r="A151" s="2">
        <v>149</v>
      </c>
      <c r="B151" s="2" t="s">
        <v>135</v>
      </c>
      <c r="C151" s="2" t="str">
        <f>"452614034"</f>
        <v>452614034</v>
      </c>
      <c r="D151" s="4">
        <v>3</v>
      </c>
      <c r="E151" s="3">
        <v>6000</v>
      </c>
    </row>
    <row r="152" spans="1:5" ht="21" customHeight="1">
      <c r="A152" s="2">
        <v>150</v>
      </c>
      <c r="B152" s="2" t="s">
        <v>179</v>
      </c>
      <c r="C152" s="2" t="str">
        <f>"452613501"</f>
        <v>452613501</v>
      </c>
      <c r="D152" s="4">
        <v>3</v>
      </c>
      <c r="E152" s="3">
        <v>6000</v>
      </c>
    </row>
    <row r="153" spans="1:5" ht="21" customHeight="1">
      <c r="A153" s="2">
        <v>151</v>
      </c>
      <c r="B153" s="2" t="s">
        <v>133</v>
      </c>
      <c r="C153" s="2" t="str">
        <f>"452613177"</f>
        <v>452613177</v>
      </c>
      <c r="D153" s="4">
        <v>1</v>
      </c>
      <c r="E153" s="3">
        <v>2000</v>
      </c>
    </row>
    <row r="154" spans="1:5" ht="21" customHeight="1">
      <c r="A154" s="2">
        <v>152</v>
      </c>
      <c r="B154" s="2" t="s">
        <v>177</v>
      </c>
      <c r="C154" s="2" t="str">
        <f>"452612769"</f>
        <v>452612769</v>
      </c>
      <c r="D154" s="4">
        <v>2</v>
      </c>
      <c r="E154" s="3">
        <v>4000</v>
      </c>
    </row>
    <row r="155" spans="1:5" ht="21" customHeight="1">
      <c r="A155" s="2">
        <v>153</v>
      </c>
      <c r="B155" s="2" t="s">
        <v>72</v>
      </c>
      <c r="C155" s="2" t="str">
        <f>"452612227"</f>
        <v>452612227</v>
      </c>
      <c r="D155" s="4">
        <v>1</v>
      </c>
      <c r="E155" s="3">
        <v>2000</v>
      </c>
    </row>
    <row r="156" spans="1:5" ht="21" customHeight="1">
      <c r="A156" s="2">
        <v>154</v>
      </c>
      <c r="B156" s="2" t="s">
        <v>129</v>
      </c>
      <c r="C156" s="2" t="str">
        <f>"452612153"</f>
        <v>452612153</v>
      </c>
      <c r="D156" s="4">
        <v>4</v>
      </c>
      <c r="E156" s="3">
        <v>8000</v>
      </c>
    </row>
    <row r="157" spans="1:5" ht="21" customHeight="1">
      <c r="A157" s="2">
        <v>155</v>
      </c>
      <c r="B157" s="2" t="s">
        <v>90</v>
      </c>
      <c r="C157" s="2" t="str">
        <f>"452611809"</f>
        <v>452611809</v>
      </c>
      <c r="D157" s="4">
        <v>2</v>
      </c>
      <c r="E157" s="3">
        <v>4000</v>
      </c>
    </row>
    <row r="158" spans="1:5" ht="21" customHeight="1">
      <c r="A158" s="2">
        <v>156</v>
      </c>
      <c r="B158" s="2" t="s">
        <v>56</v>
      </c>
      <c r="C158" s="2" t="str">
        <f>"452611525"</f>
        <v>452611525</v>
      </c>
      <c r="D158" s="4">
        <v>2</v>
      </c>
      <c r="E158" s="3">
        <v>4000</v>
      </c>
    </row>
    <row r="159" spans="1:5" ht="21" customHeight="1">
      <c r="A159" s="2">
        <v>157</v>
      </c>
      <c r="B159" s="2" t="s">
        <v>35</v>
      </c>
      <c r="C159" s="2" t="str">
        <f>"452611490"</f>
        <v>452611490</v>
      </c>
      <c r="D159" s="4">
        <v>5</v>
      </c>
      <c r="E159" s="3">
        <v>10000</v>
      </c>
    </row>
    <row r="160" spans="1:5" ht="21" customHeight="1">
      <c r="A160" s="2">
        <v>158</v>
      </c>
      <c r="B160" s="2" t="s">
        <v>153</v>
      </c>
      <c r="C160" s="2" t="str">
        <f>"452611192"</f>
        <v>452611192</v>
      </c>
      <c r="D160" s="4">
        <v>1</v>
      </c>
      <c r="E160" s="3">
        <v>2000</v>
      </c>
    </row>
    <row r="161" spans="1:5" ht="21" customHeight="1">
      <c r="A161" s="2">
        <v>159</v>
      </c>
      <c r="B161" s="2" t="s">
        <v>145</v>
      </c>
      <c r="C161" s="2" t="str">
        <f>"452610516"</f>
        <v>452610516</v>
      </c>
      <c r="D161" s="4">
        <v>2</v>
      </c>
      <c r="E161" s="3">
        <v>4000</v>
      </c>
    </row>
    <row r="162" spans="1:5" ht="21" customHeight="1">
      <c r="A162" s="2">
        <v>160</v>
      </c>
      <c r="B162" s="2" t="s">
        <v>54</v>
      </c>
      <c r="C162" s="2" t="str">
        <f>"452610288"</f>
        <v>452610288</v>
      </c>
      <c r="D162" s="4">
        <v>12</v>
      </c>
      <c r="E162" s="3">
        <v>24000</v>
      </c>
    </row>
    <row r="163" spans="1:5" ht="21" customHeight="1">
      <c r="A163" s="2">
        <v>161</v>
      </c>
      <c r="B163" s="2" t="s">
        <v>29</v>
      </c>
      <c r="C163" s="2" t="str">
        <f>"452609827"</f>
        <v>452609827</v>
      </c>
      <c r="D163" s="4">
        <v>5</v>
      </c>
      <c r="E163" s="3">
        <v>10000</v>
      </c>
    </row>
    <row r="164" spans="1:5" ht="21" customHeight="1">
      <c r="A164" s="2">
        <v>162</v>
      </c>
      <c r="B164" s="2" t="s">
        <v>62</v>
      </c>
      <c r="C164" s="2" t="str">
        <f>"452609193"</f>
        <v>452609193</v>
      </c>
      <c r="D164" s="4">
        <v>2</v>
      </c>
      <c r="E164" s="3">
        <v>4000</v>
      </c>
    </row>
    <row r="165" spans="1:5" ht="21" customHeight="1">
      <c r="A165" s="2">
        <v>163</v>
      </c>
      <c r="B165" s="2" t="s">
        <v>85</v>
      </c>
      <c r="C165" s="2" t="str">
        <f>"452608682"</f>
        <v>452608682</v>
      </c>
      <c r="D165" s="4">
        <v>16</v>
      </c>
      <c r="E165" s="3">
        <v>32000</v>
      </c>
    </row>
    <row r="166" spans="1:5" ht="21" customHeight="1">
      <c r="A166" s="2">
        <v>164</v>
      </c>
      <c r="B166" s="2" t="s">
        <v>86</v>
      </c>
      <c r="C166" s="2" t="str">
        <f>"452607665"</f>
        <v>452607665</v>
      </c>
      <c r="D166" s="4">
        <v>37</v>
      </c>
      <c r="E166" s="3">
        <v>74000</v>
      </c>
    </row>
    <row r="167" spans="1:5" ht="21" customHeight="1">
      <c r="A167" s="2">
        <v>165</v>
      </c>
      <c r="B167" s="2" t="s">
        <v>195</v>
      </c>
      <c r="C167" s="2" t="str">
        <f>"452607449"</f>
        <v>452607449</v>
      </c>
      <c r="D167" s="4">
        <v>19</v>
      </c>
      <c r="E167" s="3">
        <v>38000</v>
      </c>
    </row>
    <row r="168" spans="1:5" ht="21" customHeight="1">
      <c r="A168" s="2">
        <v>166</v>
      </c>
      <c r="B168" s="2" t="s">
        <v>31</v>
      </c>
      <c r="C168" s="2" t="str">
        <f>"452607008"</f>
        <v>452607008</v>
      </c>
      <c r="D168" s="4">
        <v>4</v>
      </c>
      <c r="E168" s="3">
        <v>8000</v>
      </c>
    </row>
    <row r="169" spans="1:5" ht="21" customHeight="1">
      <c r="A169" s="2">
        <v>167</v>
      </c>
      <c r="B169" s="2" t="s">
        <v>143</v>
      </c>
      <c r="C169" s="2" t="str">
        <f>"452606587"</f>
        <v>452606587</v>
      </c>
      <c r="D169" s="4">
        <v>1</v>
      </c>
      <c r="E169" s="3">
        <v>2000</v>
      </c>
    </row>
    <row r="170" spans="1:5" ht="21" customHeight="1">
      <c r="A170" s="2">
        <v>168</v>
      </c>
      <c r="B170" s="2" t="s">
        <v>89</v>
      </c>
      <c r="C170" s="2" t="str">
        <f>"452606535"</f>
        <v>452606535</v>
      </c>
      <c r="D170" s="4">
        <v>19</v>
      </c>
      <c r="E170" s="3">
        <v>38000</v>
      </c>
    </row>
    <row r="171" spans="1:5" ht="21" customHeight="1">
      <c r="A171" s="2">
        <v>169</v>
      </c>
      <c r="B171" s="2" t="s">
        <v>130</v>
      </c>
      <c r="C171" s="2" t="str">
        <f>"452606502"</f>
        <v>452606502</v>
      </c>
      <c r="D171" s="4">
        <v>1</v>
      </c>
      <c r="E171" s="3">
        <v>2000</v>
      </c>
    </row>
    <row r="172" spans="1:5" ht="21" customHeight="1">
      <c r="A172" s="2">
        <v>170</v>
      </c>
      <c r="B172" s="2" t="s">
        <v>73</v>
      </c>
      <c r="C172" s="2" t="str">
        <f>"452606374"</f>
        <v>452606374</v>
      </c>
      <c r="D172" s="4">
        <v>2</v>
      </c>
      <c r="E172" s="3">
        <v>4000</v>
      </c>
    </row>
    <row r="173" spans="1:5" ht="21" customHeight="1">
      <c r="A173" s="2">
        <v>171</v>
      </c>
      <c r="B173" s="2" t="s">
        <v>49</v>
      </c>
      <c r="C173" s="2" t="str">
        <f>"452606258"</f>
        <v>452606258</v>
      </c>
      <c r="D173" s="4">
        <v>4</v>
      </c>
      <c r="E173" s="3">
        <v>8000</v>
      </c>
    </row>
    <row r="174" spans="1:5" ht="21" customHeight="1">
      <c r="A174" s="2">
        <v>172</v>
      </c>
      <c r="B174" s="2" t="s">
        <v>192</v>
      </c>
      <c r="C174" s="2" t="str">
        <f>"452606150"</f>
        <v>452606150</v>
      </c>
      <c r="D174" s="4">
        <v>2</v>
      </c>
      <c r="E174" s="3">
        <v>4000</v>
      </c>
    </row>
    <row r="175" spans="1:5" ht="21" customHeight="1">
      <c r="A175" s="2">
        <v>173</v>
      </c>
      <c r="B175" s="2" t="s">
        <v>7</v>
      </c>
      <c r="C175" s="2" t="str">
        <f>"452605627"</f>
        <v>452605627</v>
      </c>
      <c r="D175" s="4">
        <v>4</v>
      </c>
      <c r="E175" s="3">
        <v>8000</v>
      </c>
    </row>
    <row r="176" spans="1:5" ht="21" customHeight="1">
      <c r="A176" s="2">
        <v>174</v>
      </c>
      <c r="B176" s="2" t="s">
        <v>174</v>
      </c>
      <c r="C176" s="2" t="str">
        <f>"452605563"</f>
        <v>452605563</v>
      </c>
      <c r="D176" s="4">
        <v>22</v>
      </c>
      <c r="E176" s="3">
        <v>44000</v>
      </c>
    </row>
    <row r="177" spans="1:5" ht="21" customHeight="1">
      <c r="A177" s="2">
        <v>175</v>
      </c>
      <c r="B177" s="2" t="s">
        <v>84</v>
      </c>
      <c r="C177" s="2" t="str">
        <f>"452605442"</f>
        <v>452605442</v>
      </c>
      <c r="D177" s="4">
        <v>5</v>
      </c>
      <c r="E177" s="3">
        <v>10000</v>
      </c>
    </row>
    <row r="178" spans="1:5" ht="21" customHeight="1">
      <c r="A178" s="2">
        <v>176</v>
      </c>
      <c r="B178" s="2" t="s">
        <v>79</v>
      </c>
      <c r="C178" s="2" t="str">
        <f>"452604790"</f>
        <v>452604790</v>
      </c>
      <c r="D178" s="4">
        <v>4</v>
      </c>
      <c r="E178" s="3">
        <v>8000</v>
      </c>
    </row>
    <row r="179" spans="1:5" ht="21" customHeight="1">
      <c r="A179" s="2">
        <v>177</v>
      </c>
      <c r="B179" s="2" t="s">
        <v>188</v>
      </c>
      <c r="C179" s="2" t="str">
        <f>"452604674"</f>
        <v>452604674</v>
      </c>
      <c r="D179" s="4">
        <v>3</v>
      </c>
      <c r="E179" s="3">
        <v>6000</v>
      </c>
    </row>
    <row r="180" spans="1:5" ht="21" customHeight="1">
      <c r="A180" s="2">
        <v>178</v>
      </c>
      <c r="B180" s="2" t="s">
        <v>77</v>
      </c>
      <c r="C180" s="2" t="str">
        <f>"452604636"</f>
        <v>452604636</v>
      </c>
      <c r="D180" s="4">
        <v>3</v>
      </c>
      <c r="E180" s="3">
        <v>6000</v>
      </c>
    </row>
    <row r="181" spans="1:5" ht="21" customHeight="1">
      <c r="A181" s="2">
        <v>179</v>
      </c>
      <c r="B181" s="2" t="s">
        <v>8</v>
      </c>
      <c r="C181" s="2" t="str">
        <f>"452604608"</f>
        <v>452604608</v>
      </c>
      <c r="D181" s="4">
        <v>83</v>
      </c>
      <c r="E181" s="3">
        <v>166000</v>
      </c>
    </row>
    <row r="182" spans="1:5" ht="21" customHeight="1">
      <c r="A182" s="2">
        <v>180</v>
      </c>
      <c r="B182" s="2" t="s">
        <v>75</v>
      </c>
      <c r="C182" s="2" t="str">
        <f>"452604516"</f>
        <v>452604516</v>
      </c>
      <c r="D182" s="4">
        <v>1</v>
      </c>
      <c r="E182" s="3">
        <v>2000</v>
      </c>
    </row>
    <row r="183" spans="1:5" ht="21" customHeight="1">
      <c r="A183" s="2">
        <v>181</v>
      </c>
      <c r="B183" s="2" t="s">
        <v>105</v>
      </c>
      <c r="C183" s="2" t="str">
        <f>"452603440"</f>
        <v>452603440</v>
      </c>
      <c r="D183" s="4">
        <v>9</v>
      </c>
      <c r="E183" s="3">
        <v>18000</v>
      </c>
    </row>
    <row r="184" spans="1:5" ht="21" customHeight="1">
      <c r="A184" s="2">
        <v>182</v>
      </c>
      <c r="B184" s="2" t="s">
        <v>160</v>
      </c>
      <c r="C184" s="2" t="str">
        <f>"452603230"</f>
        <v>452603230</v>
      </c>
      <c r="D184" s="4">
        <v>1</v>
      </c>
      <c r="E184" s="3">
        <v>2000</v>
      </c>
    </row>
    <row r="185" spans="1:5" ht="21" customHeight="1">
      <c r="A185" s="2">
        <v>183</v>
      </c>
      <c r="B185" s="2" t="s">
        <v>103</v>
      </c>
      <c r="C185" s="2" t="str">
        <f>"452600927"</f>
        <v>452600927</v>
      </c>
      <c r="D185" s="4">
        <v>1</v>
      </c>
      <c r="E185" s="3">
        <v>2000</v>
      </c>
    </row>
    <row r="186" spans="1:5" ht="21" customHeight="1">
      <c r="A186" s="2">
        <v>184</v>
      </c>
      <c r="B186" s="2" t="s">
        <v>18</v>
      </c>
      <c r="C186" s="2" t="str">
        <f>"452600650"</f>
        <v>452600650</v>
      </c>
      <c r="D186" s="4">
        <v>29</v>
      </c>
      <c r="E186" s="3">
        <v>58000</v>
      </c>
    </row>
    <row r="187" spans="1:5" ht="21" customHeight="1">
      <c r="A187" s="2">
        <v>185</v>
      </c>
      <c r="B187" s="2" t="s">
        <v>80</v>
      </c>
      <c r="C187" s="2" t="str">
        <f>"452600591"</f>
        <v>452600591</v>
      </c>
      <c r="D187" s="4">
        <v>4</v>
      </c>
      <c r="E187" s="3">
        <v>8000</v>
      </c>
    </row>
    <row r="188" spans="1:5" ht="21" customHeight="1">
      <c r="A188" s="2">
        <v>186</v>
      </c>
      <c r="B188" s="2" t="s">
        <v>48</v>
      </c>
      <c r="C188" s="2" t="str">
        <f>"452600504"</f>
        <v>452600504</v>
      </c>
      <c r="D188" s="4">
        <v>17</v>
      </c>
      <c r="E188" s="3">
        <v>34000</v>
      </c>
    </row>
    <row r="189" spans="1:5" ht="21" customHeight="1">
      <c r="A189" s="2">
        <v>187</v>
      </c>
      <c r="B189" s="2" t="s">
        <v>51</v>
      </c>
      <c r="C189" s="2" t="str">
        <f>"452600442"</f>
        <v>452600442</v>
      </c>
      <c r="D189" s="4">
        <v>1</v>
      </c>
      <c r="E189" s="3">
        <v>2000</v>
      </c>
    </row>
    <row r="190" spans="1:5" ht="21" customHeight="1">
      <c r="A190" s="2">
        <v>188</v>
      </c>
      <c r="B190" s="2" t="s">
        <v>171</v>
      </c>
      <c r="C190" s="2" t="str">
        <f>"452600175"</f>
        <v>452600175</v>
      </c>
      <c r="D190" s="4">
        <v>7</v>
      </c>
      <c r="E190" s="3">
        <v>14000</v>
      </c>
    </row>
    <row r="191" spans="1:5" ht="21" customHeight="1">
      <c r="A191" s="2">
        <v>189</v>
      </c>
      <c r="B191" s="2" t="s">
        <v>52</v>
      </c>
      <c r="C191" s="2" t="str">
        <f>"452590402"</f>
        <v>452590402</v>
      </c>
      <c r="D191" s="4">
        <v>1</v>
      </c>
      <c r="E191" s="3">
        <v>2000</v>
      </c>
    </row>
    <row r="192" spans="1:5" ht="21" customHeight="1">
      <c r="A192" s="2">
        <v>190</v>
      </c>
      <c r="B192" s="2" t="s">
        <v>98</v>
      </c>
      <c r="C192" s="2" t="str">
        <f>"452589512"</f>
        <v>452589512</v>
      </c>
      <c r="D192" s="4">
        <v>3</v>
      </c>
      <c r="E192" s="3">
        <v>6000</v>
      </c>
    </row>
    <row r="193" spans="1:5" ht="21" customHeight="1">
      <c r="A193" s="2">
        <v>191</v>
      </c>
      <c r="B193" s="2" t="s">
        <v>107</v>
      </c>
      <c r="C193" s="2" t="str">
        <f>"452588777"</f>
        <v>452588777</v>
      </c>
      <c r="D193" s="4">
        <v>4</v>
      </c>
      <c r="E193" s="3">
        <v>8000</v>
      </c>
    </row>
    <row r="194" spans="1:5" ht="21" customHeight="1">
      <c r="A194" s="2">
        <v>192</v>
      </c>
      <c r="B194" s="2" t="s">
        <v>67</v>
      </c>
      <c r="C194" s="2" t="str">
        <f>"452588030"</f>
        <v>452588030</v>
      </c>
      <c r="D194" s="4">
        <v>6</v>
      </c>
      <c r="E194" s="3">
        <v>12000</v>
      </c>
    </row>
    <row r="195" spans="1:5" ht="21" customHeight="1">
      <c r="A195" s="2">
        <v>193</v>
      </c>
      <c r="B195" s="2" t="s">
        <v>185</v>
      </c>
      <c r="C195" s="2" t="str">
        <f>"452581367"</f>
        <v>452581367</v>
      </c>
      <c r="D195" s="4">
        <v>9</v>
      </c>
      <c r="E195" s="3">
        <v>18000</v>
      </c>
    </row>
    <row r="196" spans="1:5" ht="21" customHeight="1">
      <c r="A196" s="6" t="s">
        <v>1873</v>
      </c>
      <c r="B196" s="6"/>
      <c r="C196" s="6"/>
      <c r="D196" s="2">
        <f>SUM(D3:D195)</f>
        <v>1681</v>
      </c>
      <c r="E196" s="3">
        <f>SUM(E3:E195)</f>
        <v>3362000</v>
      </c>
    </row>
  </sheetData>
  <sortState ref="B2:E202">
    <sortCondition descending="1" ref="C1"/>
  </sortState>
  <mergeCells count="2">
    <mergeCell ref="A196:C196"/>
    <mergeCell ref="A1:E1"/>
  </mergeCells>
  <phoneticPr fontId="1" type="noConversion"/>
  <conditionalFormatting sqref="B2:C195 B197:C1048576">
    <cfRule type="duplicateValues" dxfId="0" priority="1"/>
  </conditionalFormatting>
  <printOptions horizontalCentered="1"/>
  <pageMargins left="0.15748031496062992" right="0.15748031496062992" top="0.11811023622047245" bottom="0.11811023622047245" header="0" footer="0"/>
  <pageSetup paperSize="9" orientation="portrait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F1683"/>
  <sheetViews>
    <sheetView workbookViewId="0">
      <selection activeCell="J14" sqref="J14"/>
    </sheetView>
  </sheetViews>
  <sheetFormatPr defaultRowHeight="18" customHeight="1"/>
  <cols>
    <col min="1" max="1" width="6" style="1" customWidth="1"/>
    <col min="2" max="2" width="11.375" style="1" customWidth="1"/>
    <col min="3" max="3" width="37" style="1" customWidth="1"/>
    <col min="4" max="4" width="12.5" style="1" customWidth="1"/>
    <col min="5" max="6" width="13.375" style="1" customWidth="1"/>
    <col min="7" max="16384" width="9" style="1"/>
  </cols>
  <sheetData>
    <row r="1" spans="1:6" s="7" customFormat="1" ht="27" customHeight="1">
      <c r="A1" s="8" t="s">
        <v>1874</v>
      </c>
      <c r="B1" s="9"/>
      <c r="C1" s="9"/>
      <c r="D1" s="9"/>
      <c r="E1" s="9"/>
      <c r="F1" s="9"/>
    </row>
    <row r="2" spans="1:6" ht="27" customHeight="1">
      <c r="A2" s="2" t="s">
        <v>1872</v>
      </c>
      <c r="B2" s="2" t="s">
        <v>197</v>
      </c>
      <c r="C2" s="2" t="s">
        <v>0</v>
      </c>
      <c r="D2" s="2" t="s">
        <v>1</v>
      </c>
      <c r="E2" s="2" t="s">
        <v>198</v>
      </c>
      <c r="F2" s="2" t="s">
        <v>199</v>
      </c>
    </row>
    <row r="3" spans="1:6" ht="18" customHeight="1">
      <c r="A3" s="2">
        <v>1</v>
      </c>
      <c r="B3" s="2" t="s">
        <v>1857</v>
      </c>
      <c r="C3" s="2" t="s">
        <v>149</v>
      </c>
      <c r="D3" s="2" t="str">
        <f>"452665458"</f>
        <v>452665458</v>
      </c>
      <c r="E3" s="2" t="str">
        <f>"2020-04-01"</f>
        <v>2020-04-01</v>
      </c>
      <c r="F3" s="2" t="str">
        <f>"2023-04-01"</f>
        <v>2023-04-01</v>
      </c>
    </row>
    <row r="4" spans="1:6" ht="18" customHeight="1">
      <c r="A4" s="2">
        <v>2</v>
      </c>
      <c r="B4" s="2" t="s">
        <v>1858</v>
      </c>
      <c r="C4" s="2" t="s">
        <v>149</v>
      </c>
      <c r="D4" s="2" t="str">
        <f>"452665458"</f>
        <v>452665458</v>
      </c>
      <c r="E4" s="2" t="str">
        <f>"2021-06-01"</f>
        <v>2021-06-01</v>
      </c>
      <c r="F4" s="2" t="str">
        <f>"2023-06-01"</f>
        <v>2023-06-01</v>
      </c>
    </row>
    <row r="5" spans="1:6" ht="18" customHeight="1">
      <c r="A5" s="2">
        <v>3</v>
      </c>
      <c r="B5" s="2" t="s">
        <v>1859</v>
      </c>
      <c r="C5" s="2" t="s">
        <v>149</v>
      </c>
      <c r="D5" s="2" t="str">
        <f>"452665458"</f>
        <v>452665458</v>
      </c>
      <c r="E5" s="2" t="str">
        <f>"2021-06-01"</f>
        <v>2021-06-01</v>
      </c>
      <c r="F5" s="2" t="str">
        <f>"2023-06-01"</f>
        <v>2023-06-01</v>
      </c>
    </row>
    <row r="6" spans="1:6" ht="18" customHeight="1">
      <c r="A6" s="2">
        <v>4</v>
      </c>
      <c r="B6" s="2" t="s">
        <v>1860</v>
      </c>
      <c r="C6" s="2" t="s">
        <v>149</v>
      </c>
      <c r="D6" s="2" t="str">
        <f>"452665458"</f>
        <v>452665458</v>
      </c>
      <c r="E6" s="2" t="str">
        <f>"2020-03-01"</f>
        <v>2020-03-01</v>
      </c>
      <c r="F6" s="2" t="str">
        <f>"2023-03-01"</f>
        <v>2023-03-01</v>
      </c>
    </row>
    <row r="7" spans="1:6" ht="18" customHeight="1">
      <c r="A7" s="2">
        <v>5</v>
      </c>
      <c r="B7" s="2" t="s">
        <v>1861</v>
      </c>
      <c r="C7" s="2" t="s">
        <v>149</v>
      </c>
      <c r="D7" s="2" t="str">
        <f>"452665458"</f>
        <v>452665458</v>
      </c>
      <c r="E7" s="2" t="str">
        <f>"2021-06-01"</f>
        <v>2021-06-01</v>
      </c>
      <c r="F7" s="2" t="str">
        <f>"2023-06-01"</f>
        <v>2023-06-01</v>
      </c>
    </row>
    <row r="8" spans="1:6" ht="18" customHeight="1">
      <c r="A8" s="2">
        <v>6</v>
      </c>
      <c r="B8" s="2" t="s">
        <v>1862</v>
      </c>
      <c r="C8" s="2" t="s">
        <v>149</v>
      </c>
      <c r="D8" s="2" t="str">
        <f>"452665458"</f>
        <v>452665458</v>
      </c>
      <c r="E8" s="2" t="str">
        <f>"2021-08-01"</f>
        <v>2021-08-01</v>
      </c>
      <c r="F8" s="2" t="str">
        <f>"2023-08-01"</f>
        <v>2023-08-01</v>
      </c>
    </row>
    <row r="9" spans="1:6" ht="18" customHeight="1">
      <c r="A9" s="2">
        <v>7</v>
      </c>
      <c r="B9" s="2" t="s">
        <v>1863</v>
      </c>
      <c r="C9" s="2" t="s">
        <v>149</v>
      </c>
      <c r="D9" s="2" t="str">
        <f>"452665458"</f>
        <v>452665458</v>
      </c>
      <c r="E9" s="2" t="str">
        <f>"2022-06-01"</f>
        <v>2022-06-01</v>
      </c>
      <c r="F9" s="2" t="str">
        <f>"2024-06-01"</f>
        <v>2024-06-01</v>
      </c>
    </row>
    <row r="10" spans="1:6" ht="18" customHeight="1">
      <c r="A10" s="2">
        <v>8</v>
      </c>
      <c r="B10" s="2" t="s">
        <v>1864</v>
      </c>
      <c r="C10" s="2" t="s">
        <v>149</v>
      </c>
      <c r="D10" s="2" t="str">
        <f>"452665458"</f>
        <v>452665458</v>
      </c>
      <c r="E10" s="2" t="str">
        <f>"2021-09-01"</f>
        <v>2021-09-01</v>
      </c>
      <c r="F10" s="2" t="str">
        <f>"2023-09-01"</f>
        <v>2023-09-01</v>
      </c>
    </row>
    <row r="11" spans="1:6" ht="18" customHeight="1">
      <c r="A11" s="2">
        <v>9</v>
      </c>
      <c r="B11" s="2" t="s">
        <v>1865</v>
      </c>
      <c r="C11" s="2" t="s">
        <v>149</v>
      </c>
      <c r="D11" s="2" t="str">
        <f>"452665458"</f>
        <v>452665458</v>
      </c>
      <c r="E11" s="2" t="str">
        <f>"2022-05-01"</f>
        <v>2022-05-01</v>
      </c>
      <c r="F11" s="2" t="str">
        <f>"2024-05-01"</f>
        <v>2024-05-01</v>
      </c>
    </row>
    <row r="12" spans="1:6" ht="18" customHeight="1">
      <c r="A12" s="2">
        <v>10</v>
      </c>
      <c r="B12" s="2" t="s">
        <v>1866</v>
      </c>
      <c r="C12" s="2" t="s">
        <v>149</v>
      </c>
      <c r="D12" s="2" t="str">
        <f>"452665458"</f>
        <v>452665458</v>
      </c>
      <c r="E12" s="2" t="str">
        <f>"2017-06-01"</f>
        <v>2017-06-01</v>
      </c>
      <c r="F12" s="2" t="str">
        <f>"2023-06-01"</f>
        <v>2023-06-01</v>
      </c>
    </row>
    <row r="13" spans="1:6" ht="18" customHeight="1">
      <c r="A13" s="2">
        <v>11</v>
      </c>
      <c r="B13" s="2" t="s">
        <v>1867</v>
      </c>
      <c r="C13" s="2" t="s">
        <v>149</v>
      </c>
      <c r="D13" s="2" t="str">
        <f>"452665458"</f>
        <v>452665458</v>
      </c>
      <c r="E13" s="2" t="str">
        <f>"2014-03-01"</f>
        <v>2014-03-01</v>
      </c>
      <c r="F13" s="2" t="str">
        <f>"2023-03-01"</f>
        <v>2023-03-01</v>
      </c>
    </row>
    <row r="14" spans="1:6" ht="18" customHeight="1">
      <c r="A14" s="2">
        <v>12</v>
      </c>
      <c r="B14" s="2" t="s">
        <v>1868</v>
      </c>
      <c r="C14" s="2" t="s">
        <v>149</v>
      </c>
      <c r="D14" s="2" t="str">
        <f>"452665458"</f>
        <v>452665458</v>
      </c>
      <c r="E14" s="2" t="str">
        <f>"2020-12-01"</f>
        <v>2020-12-01</v>
      </c>
      <c r="F14" s="2" t="str">
        <f>"2022-12-01"</f>
        <v>2022-12-01</v>
      </c>
    </row>
    <row r="15" spans="1:6" ht="18" customHeight="1">
      <c r="A15" s="2">
        <v>13</v>
      </c>
      <c r="B15" s="2" t="s">
        <v>1869</v>
      </c>
      <c r="C15" s="2" t="s">
        <v>149</v>
      </c>
      <c r="D15" s="2" t="str">
        <f>"452665458"</f>
        <v>452665458</v>
      </c>
      <c r="E15" s="2" t="str">
        <f>"2021-11-01"</f>
        <v>2021-11-01</v>
      </c>
      <c r="F15" s="2" t="str">
        <f>"2023-11-01"</f>
        <v>2023-11-01</v>
      </c>
    </row>
    <row r="16" spans="1:6" ht="18" customHeight="1">
      <c r="A16" s="2">
        <v>14</v>
      </c>
      <c r="B16" s="2" t="s">
        <v>1870</v>
      </c>
      <c r="C16" s="2" t="s">
        <v>149</v>
      </c>
      <c r="D16" s="2" t="str">
        <f>"452665458"</f>
        <v>452665458</v>
      </c>
      <c r="E16" s="2" t="str">
        <f>"2018-08-01"</f>
        <v>2018-08-01</v>
      </c>
      <c r="F16" s="2" t="str">
        <f>"2023-08-01"</f>
        <v>2023-08-01</v>
      </c>
    </row>
    <row r="17" spans="1:6" ht="18" customHeight="1">
      <c r="A17" s="2">
        <v>15</v>
      </c>
      <c r="B17" s="2" t="s">
        <v>1871</v>
      </c>
      <c r="C17" s="2" t="s">
        <v>149</v>
      </c>
      <c r="D17" s="2" t="str">
        <f>"452665458"</f>
        <v>452665458</v>
      </c>
      <c r="E17" s="2" t="str">
        <f>"2019-11-01"</f>
        <v>2019-11-01</v>
      </c>
      <c r="F17" s="2" t="str">
        <f>"2023-11-01"</f>
        <v>2023-11-01</v>
      </c>
    </row>
    <row r="18" spans="1:6" ht="18" customHeight="1">
      <c r="A18" s="2">
        <v>16</v>
      </c>
      <c r="B18" s="2" t="s">
        <v>1817</v>
      </c>
      <c r="C18" s="2" t="s">
        <v>114</v>
      </c>
      <c r="D18" s="2" t="str">
        <f>"452664772"</f>
        <v>452664772</v>
      </c>
      <c r="E18" s="2" t="str">
        <f>"2021-09-01"</f>
        <v>2021-09-01</v>
      </c>
      <c r="F18" s="2" t="str">
        <f>"2050-09-01"</f>
        <v>2050-09-01</v>
      </c>
    </row>
    <row r="19" spans="1:6" ht="18" customHeight="1">
      <c r="A19" s="2">
        <v>17</v>
      </c>
      <c r="B19" s="2" t="s">
        <v>1818</v>
      </c>
      <c r="C19" s="2" t="s">
        <v>114</v>
      </c>
      <c r="D19" s="2" t="str">
        <f>"452664772"</f>
        <v>452664772</v>
      </c>
      <c r="E19" s="2" t="str">
        <f>"2020-07-01"</f>
        <v>2020-07-01</v>
      </c>
      <c r="F19" s="2" t="str">
        <f>"2023-06-01"</f>
        <v>2023-06-01</v>
      </c>
    </row>
    <row r="20" spans="1:6" ht="18" customHeight="1">
      <c r="A20" s="2">
        <v>18</v>
      </c>
      <c r="B20" s="2" t="s">
        <v>1819</v>
      </c>
      <c r="C20" s="2" t="s">
        <v>114</v>
      </c>
      <c r="D20" s="2" t="str">
        <f>"452664772"</f>
        <v>452664772</v>
      </c>
      <c r="E20" s="2" t="str">
        <f>"2020-07-01"</f>
        <v>2020-07-01</v>
      </c>
      <c r="F20" s="2" t="str">
        <f>"2023-06-01"</f>
        <v>2023-06-01</v>
      </c>
    </row>
    <row r="21" spans="1:6" ht="18" customHeight="1">
      <c r="A21" s="2">
        <v>19</v>
      </c>
      <c r="B21" s="2" t="s">
        <v>1820</v>
      </c>
      <c r="C21" s="2" t="s">
        <v>114</v>
      </c>
      <c r="D21" s="2" t="str">
        <f>"452664772"</f>
        <v>452664772</v>
      </c>
      <c r="E21" s="2" t="str">
        <f>"2019-09-01"</f>
        <v>2019-09-01</v>
      </c>
      <c r="F21" s="2" t="str">
        <f>"2024-08-01"</f>
        <v>2024-08-01</v>
      </c>
    </row>
    <row r="22" spans="1:6" ht="18" customHeight="1">
      <c r="A22" s="2">
        <v>20</v>
      </c>
      <c r="B22" s="2" t="s">
        <v>1821</v>
      </c>
      <c r="C22" s="2" t="s">
        <v>114</v>
      </c>
      <c r="D22" s="2" t="str">
        <f>"452664772"</f>
        <v>452664772</v>
      </c>
      <c r="E22" s="2" t="str">
        <f>"2016-07-01"</f>
        <v>2016-07-01</v>
      </c>
      <c r="F22" s="2" t="str">
        <f>"2050-08-01"</f>
        <v>2050-08-01</v>
      </c>
    </row>
    <row r="23" spans="1:6" ht="18" customHeight="1">
      <c r="A23" s="2">
        <v>21</v>
      </c>
      <c r="B23" s="2" t="s">
        <v>1822</v>
      </c>
      <c r="C23" s="2" t="s">
        <v>114</v>
      </c>
      <c r="D23" s="2" t="str">
        <f>"452664772"</f>
        <v>452664772</v>
      </c>
      <c r="E23" s="2" t="str">
        <f>"2020-07-01"</f>
        <v>2020-07-01</v>
      </c>
      <c r="F23" s="2" t="str">
        <f>"2025-06-01"</f>
        <v>2025-06-01</v>
      </c>
    </row>
    <row r="24" spans="1:6" ht="18" customHeight="1">
      <c r="A24" s="2">
        <v>22</v>
      </c>
      <c r="B24" s="2" t="s">
        <v>1823</v>
      </c>
      <c r="C24" s="2" t="s">
        <v>114</v>
      </c>
      <c r="D24" s="2" t="str">
        <f>"452664772"</f>
        <v>452664772</v>
      </c>
      <c r="E24" s="2" t="str">
        <f>"2020-07-01"</f>
        <v>2020-07-01</v>
      </c>
      <c r="F24" s="2" t="str">
        <f>"2023-06-01"</f>
        <v>2023-06-01</v>
      </c>
    </row>
    <row r="25" spans="1:6" ht="18" customHeight="1">
      <c r="A25" s="2">
        <v>23</v>
      </c>
      <c r="B25" s="2" t="s">
        <v>1824</v>
      </c>
      <c r="C25" s="2" t="s">
        <v>114</v>
      </c>
      <c r="D25" s="2" t="str">
        <f>"452664772"</f>
        <v>452664772</v>
      </c>
      <c r="E25" s="2" t="str">
        <f>"2020-07-01"</f>
        <v>2020-07-01</v>
      </c>
      <c r="F25" s="2" t="str">
        <f>"2023-06-01"</f>
        <v>2023-06-01</v>
      </c>
    </row>
    <row r="26" spans="1:6" ht="18" customHeight="1">
      <c r="A26" s="2">
        <v>24</v>
      </c>
      <c r="B26" s="2" t="s">
        <v>1825</v>
      </c>
      <c r="C26" s="2" t="s">
        <v>114</v>
      </c>
      <c r="D26" s="2" t="str">
        <f>"452664772"</f>
        <v>452664772</v>
      </c>
      <c r="E26" s="2" t="str">
        <f>"2020-07-01"</f>
        <v>2020-07-01</v>
      </c>
      <c r="F26" s="2" t="str">
        <f>"2023-06-01"</f>
        <v>2023-06-01</v>
      </c>
    </row>
    <row r="27" spans="1:6" ht="18" customHeight="1">
      <c r="A27" s="2">
        <v>25</v>
      </c>
      <c r="B27" s="2" t="s">
        <v>1826</v>
      </c>
      <c r="C27" s="2" t="s">
        <v>114</v>
      </c>
      <c r="D27" s="2" t="str">
        <f>"452664772"</f>
        <v>452664772</v>
      </c>
      <c r="E27" s="2" t="str">
        <f>"2017-09-01"</f>
        <v>2017-09-01</v>
      </c>
      <c r="F27" s="2" t="str">
        <f>"2050-08-01"</f>
        <v>2050-08-01</v>
      </c>
    </row>
    <row r="28" spans="1:6" ht="18" customHeight="1">
      <c r="A28" s="2">
        <v>26</v>
      </c>
      <c r="B28" s="2" t="s">
        <v>1827</v>
      </c>
      <c r="C28" s="2" t="s">
        <v>114</v>
      </c>
      <c r="D28" s="2" t="str">
        <f>"452664772"</f>
        <v>452664772</v>
      </c>
      <c r="E28" s="2" t="str">
        <f>"2019-09-01"</f>
        <v>2019-09-01</v>
      </c>
      <c r="F28" s="2" t="str">
        <f>"2024-08-01"</f>
        <v>2024-08-01</v>
      </c>
    </row>
    <row r="29" spans="1:6" ht="18" customHeight="1">
      <c r="A29" s="2">
        <v>27</v>
      </c>
      <c r="B29" s="2" t="s">
        <v>1828</v>
      </c>
      <c r="C29" s="2" t="s">
        <v>114</v>
      </c>
      <c r="D29" s="2" t="str">
        <f>"452664772"</f>
        <v>452664772</v>
      </c>
      <c r="E29" s="2" t="str">
        <f>"2019-08-01"</f>
        <v>2019-08-01</v>
      </c>
      <c r="F29" s="2" t="str">
        <f>"2027-07-01"</f>
        <v>2027-07-01</v>
      </c>
    </row>
    <row r="30" spans="1:6" ht="18" customHeight="1">
      <c r="A30" s="2">
        <v>28</v>
      </c>
      <c r="B30" s="2" t="s">
        <v>1829</v>
      </c>
      <c r="C30" s="2" t="s">
        <v>114</v>
      </c>
      <c r="D30" s="2" t="str">
        <f>"452664772"</f>
        <v>452664772</v>
      </c>
      <c r="E30" s="2" t="str">
        <f>"2020-07-01"</f>
        <v>2020-07-01</v>
      </c>
      <c r="F30" s="2" t="str">
        <f>"2023-06-01"</f>
        <v>2023-06-01</v>
      </c>
    </row>
    <row r="31" spans="1:6" ht="18" customHeight="1">
      <c r="A31" s="2">
        <v>29</v>
      </c>
      <c r="B31" s="2" t="s">
        <v>1830</v>
      </c>
      <c r="C31" s="2" t="s">
        <v>114</v>
      </c>
      <c r="D31" s="2" t="str">
        <f>"452664772"</f>
        <v>452664772</v>
      </c>
      <c r="E31" s="2" t="str">
        <f>"2020-07-01"</f>
        <v>2020-07-01</v>
      </c>
      <c r="F31" s="2" t="str">
        <f>"2028-06-01"</f>
        <v>2028-06-01</v>
      </c>
    </row>
    <row r="32" spans="1:6" ht="18" customHeight="1">
      <c r="A32" s="2">
        <v>30</v>
      </c>
      <c r="B32" s="2" t="s">
        <v>1831</v>
      </c>
      <c r="C32" s="2" t="s">
        <v>114</v>
      </c>
      <c r="D32" s="2" t="str">
        <f>"452664772"</f>
        <v>452664772</v>
      </c>
      <c r="E32" s="2" t="str">
        <f>"2020-07-01"</f>
        <v>2020-07-01</v>
      </c>
      <c r="F32" s="2" t="str">
        <f>"2028-06-01"</f>
        <v>2028-06-01</v>
      </c>
    </row>
    <row r="33" spans="1:6" ht="18" customHeight="1">
      <c r="A33" s="2">
        <v>31</v>
      </c>
      <c r="B33" s="2" t="s">
        <v>1832</v>
      </c>
      <c r="C33" s="2" t="s">
        <v>114</v>
      </c>
      <c r="D33" s="2" t="str">
        <f>"452664772"</f>
        <v>452664772</v>
      </c>
      <c r="E33" s="2" t="str">
        <f>"2020-07-01"</f>
        <v>2020-07-01</v>
      </c>
      <c r="F33" s="2" t="str">
        <f>"2023-06-01"</f>
        <v>2023-06-01</v>
      </c>
    </row>
    <row r="34" spans="1:6" ht="18" customHeight="1">
      <c r="A34" s="2">
        <v>32</v>
      </c>
      <c r="B34" s="2" t="s">
        <v>1833</v>
      </c>
      <c r="C34" s="2" t="s">
        <v>114</v>
      </c>
      <c r="D34" s="2" t="str">
        <f>"452664772"</f>
        <v>452664772</v>
      </c>
      <c r="E34" s="2" t="str">
        <f>"2020-07-01"</f>
        <v>2020-07-01</v>
      </c>
      <c r="F34" s="2" t="str">
        <f>"2023-06-01"</f>
        <v>2023-06-01</v>
      </c>
    </row>
    <row r="35" spans="1:6" ht="18" customHeight="1">
      <c r="A35" s="2">
        <v>33</v>
      </c>
      <c r="B35" s="2" t="s">
        <v>1834</v>
      </c>
      <c r="C35" s="2" t="s">
        <v>114</v>
      </c>
      <c r="D35" s="2" t="str">
        <f>"452664772"</f>
        <v>452664772</v>
      </c>
      <c r="E35" s="2" t="str">
        <f>"2020-07-01"</f>
        <v>2020-07-01</v>
      </c>
      <c r="F35" s="2" t="str">
        <f>"2028-06-01"</f>
        <v>2028-06-01</v>
      </c>
    </row>
    <row r="36" spans="1:6" ht="18" customHeight="1">
      <c r="A36" s="2">
        <v>34</v>
      </c>
      <c r="B36" s="2" t="s">
        <v>1835</v>
      </c>
      <c r="C36" s="2" t="s">
        <v>114</v>
      </c>
      <c r="D36" s="2" t="str">
        <f>"452664772"</f>
        <v>452664772</v>
      </c>
      <c r="E36" s="2" t="str">
        <f>"2020-06-01"</f>
        <v>2020-06-01</v>
      </c>
      <c r="F36" s="2" t="str">
        <f>"2028-05-01"</f>
        <v>2028-05-01</v>
      </c>
    </row>
    <row r="37" spans="1:6" ht="18" customHeight="1">
      <c r="A37" s="2">
        <v>35</v>
      </c>
      <c r="B37" s="2" t="s">
        <v>1836</v>
      </c>
      <c r="C37" s="2" t="s">
        <v>114</v>
      </c>
      <c r="D37" s="2" t="str">
        <f>"452664772"</f>
        <v>452664772</v>
      </c>
      <c r="E37" s="2" t="str">
        <f>"2021-09-01"</f>
        <v>2021-09-01</v>
      </c>
      <c r="F37" s="2" t="str">
        <f>"2026-08-01"</f>
        <v>2026-08-01</v>
      </c>
    </row>
    <row r="38" spans="1:6" ht="18" customHeight="1">
      <c r="A38" s="2">
        <v>36</v>
      </c>
      <c r="B38" s="2" t="s">
        <v>1837</v>
      </c>
      <c r="C38" s="2" t="s">
        <v>114</v>
      </c>
      <c r="D38" s="2" t="str">
        <f>"452664772"</f>
        <v>452664772</v>
      </c>
      <c r="E38" s="2" t="str">
        <f>"2018-09-01"</f>
        <v>2018-09-01</v>
      </c>
      <c r="F38" s="2" t="str">
        <f>"2023-08-01"</f>
        <v>2023-08-01</v>
      </c>
    </row>
    <row r="39" spans="1:6" ht="18" customHeight="1">
      <c r="A39" s="2">
        <v>37</v>
      </c>
      <c r="B39" s="2" t="s">
        <v>1838</v>
      </c>
      <c r="C39" s="2" t="s">
        <v>114</v>
      </c>
      <c r="D39" s="2" t="str">
        <f>"452664772"</f>
        <v>452664772</v>
      </c>
      <c r="E39" s="2" t="str">
        <f>"2019-07-01"</f>
        <v>2019-07-01</v>
      </c>
      <c r="F39" s="2" t="str">
        <f>"2027-06-01"</f>
        <v>2027-06-01</v>
      </c>
    </row>
    <row r="40" spans="1:6" ht="18" customHeight="1">
      <c r="A40" s="2">
        <v>38</v>
      </c>
      <c r="B40" s="2" t="s">
        <v>1839</v>
      </c>
      <c r="C40" s="2" t="s">
        <v>114</v>
      </c>
      <c r="D40" s="2" t="str">
        <f>"452664772"</f>
        <v>452664772</v>
      </c>
      <c r="E40" s="2" t="str">
        <f>"2020-07-01"</f>
        <v>2020-07-01</v>
      </c>
      <c r="F40" s="2" t="str">
        <f>"2023-07-01"</f>
        <v>2023-07-01</v>
      </c>
    </row>
    <row r="41" spans="1:6" ht="18" customHeight="1">
      <c r="A41" s="2">
        <v>39</v>
      </c>
      <c r="B41" s="2" t="s">
        <v>1840</v>
      </c>
      <c r="C41" s="2" t="s">
        <v>114</v>
      </c>
      <c r="D41" s="2" t="str">
        <f>"452664772"</f>
        <v>452664772</v>
      </c>
      <c r="E41" s="2" t="str">
        <f>"2020-07-01"</f>
        <v>2020-07-01</v>
      </c>
      <c r="F41" s="2" t="str">
        <f>"2023-06-01"</f>
        <v>2023-06-01</v>
      </c>
    </row>
    <row r="42" spans="1:6" ht="18" customHeight="1">
      <c r="A42" s="2">
        <v>40</v>
      </c>
      <c r="B42" s="2" t="s">
        <v>1841</v>
      </c>
      <c r="C42" s="2" t="s">
        <v>114</v>
      </c>
      <c r="D42" s="2" t="str">
        <f>"452664772"</f>
        <v>452664772</v>
      </c>
      <c r="E42" s="2" t="str">
        <f>"2020-07-01"</f>
        <v>2020-07-01</v>
      </c>
      <c r="F42" s="2" t="str">
        <f>"2023-06-01"</f>
        <v>2023-06-01</v>
      </c>
    </row>
    <row r="43" spans="1:6" ht="18" customHeight="1">
      <c r="A43" s="2">
        <v>41</v>
      </c>
      <c r="B43" s="2" t="s">
        <v>1842</v>
      </c>
      <c r="C43" s="2" t="s">
        <v>114</v>
      </c>
      <c r="D43" s="2" t="str">
        <f>"452664772"</f>
        <v>452664772</v>
      </c>
      <c r="E43" s="2" t="str">
        <f>"2020-07-01"</f>
        <v>2020-07-01</v>
      </c>
      <c r="F43" s="2" t="str">
        <f>"2023-06-01"</f>
        <v>2023-06-01</v>
      </c>
    </row>
    <row r="44" spans="1:6" ht="18" customHeight="1">
      <c r="A44" s="2">
        <v>42</v>
      </c>
      <c r="B44" s="2" t="s">
        <v>1843</v>
      </c>
      <c r="C44" s="2" t="s">
        <v>114</v>
      </c>
      <c r="D44" s="2" t="str">
        <f>"452664772"</f>
        <v>452664772</v>
      </c>
      <c r="E44" s="2" t="str">
        <f>"2020-07-01"</f>
        <v>2020-07-01</v>
      </c>
      <c r="F44" s="2" t="str">
        <f>"2023-06-01"</f>
        <v>2023-06-01</v>
      </c>
    </row>
    <row r="45" spans="1:6" ht="18" customHeight="1">
      <c r="A45" s="2">
        <v>43</v>
      </c>
      <c r="B45" s="2" t="s">
        <v>1844</v>
      </c>
      <c r="C45" s="2" t="s">
        <v>114</v>
      </c>
      <c r="D45" s="2" t="str">
        <f>"452664772"</f>
        <v>452664772</v>
      </c>
      <c r="E45" s="2" t="str">
        <f>"2019-09-01"</f>
        <v>2019-09-01</v>
      </c>
      <c r="F45" s="2" t="str">
        <f>"2024-08-01"</f>
        <v>2024-08-01</v>
      </c>
    </row>
    <row r="46" spans="1:6" ht="18" customHeight="1">
      <c r="A46" s="2">
        <v>44</v>
      </c>
      <c r="B46" s="2" t="s">
        <v>1845</v>
      </c>
      <c r="C46" s="2" t="s">
        <v>114</v>
      </c>
      <c r="D46" s="2" t="str">
        <f>"452664772"</f>
        <v>452664772</v>
      </c>
      <c r="E46" s="2" t="str">
        <f>"2019-09-01"</f>
        <v>2019-09-01</v>
      </c>
      <c r="F46" s="2" t="str">
        <f>"2024-08-01"</f>
        <v>2024-08-01</v>
      </c>
    </row>
    <row r="47" spans="1:6" ht="18" customHeight="1">
      <c r="A47" s="2">
        <v>45</v>
      </c>
      <c r="B47" s="2" t="s">
        <v>1846</v>
      </c>
      <c r="C47" s="2" t="s">
        <v>114</v>
      </c>
      <c r="D47" s="2" t="str">
        <f>"452664772"</f>
        <v>452664772</v>
      </c>
      <c r="E47" s="2" t="str">
        <f>"2020-09-01"</f>
        <v>2020-09-01</v>
      </c>
      <c r="F47" s="2" t="str">
        <f>"2025-08-01"</f>
        <v>2025-08-01</v>
      </c>
    </row>
    <row r="48" spans="1:6" ht="18" customHeight="1">
      <c r="A48" s="2">
        <v>46</v>
      </c>
      <c r="B48" s="2" t="s">
        <v>1847</v>
      </c>
      <c r="C48" s="2" t="s">
        <v>114</v>
      </c>
      <c r="D48" s="2" t="str">
        <f>"452664772"</f>
        <v>452664772</v>
      </c>
      <c r="E48" s="2" t="str">
        <f>"2020-07-01"</f>
        <v>2020-07-01</v>
      </c>
      <c r="F48" s="2" t="str">
        <f>"2023-06-01"</f>
        <v>2023-06-01</v>
      </c>
    </row>
    <row r="49" spans="1:6" ht="18" customHeight="1">
      <c r="A49" s="2">
        <v>47</v>
      </c>
      <c r="B49" s="2" t="s">
        <v>1848</v>
      </c>
      <c r="C49" s="2" t="s">
        <v>114</v>
      </c>
      <c r="D49" s="2" t="str">
        <f>"452664772"</f>
        <v>452664772</v>
      </c>
      <c r="E49" s="2" t="str">
        <f>"2021-09-01"</f>
        <v>2021-09-01</v>
      </c>
      <c r="F49" s="2" t="str">
        <f>"2026-08-01"</f>
        <v>2026-08-01</v>
      </c>
    </row>
    <row r="50" spans="1:6" ht="18" customHeight="1">
      <c r="A50" s="2">
        <v>48</v>
      </c>
      <c r="B50" s="2" t="s">
        <v>1849</v>
      </c>
      <c r="C50" s="2" t="s">
        <v>114</v>
      </c>
      <c r="D50" s="2" t="str">
        <f>"452664772"</f>
        <v>452664772</v>
      </c>
      <c r="E50" s="2" t="str">
        <f>"2020-07-01"</f>
        <v>2020-07-01</v>
      </c>
      <c r="F50" s="2" t="str">
        <f>"2023-06-01"</f>
        <v>2023-06-01</v>
      </c>
    </row>
    <row r="51" spans="1:6" ht="18" customHeight="1">
      <c r="A51" s="2">
        <v>49</v>
      </c>
      <c r="B51" s="2" t="s">
        <v>1850</v>
      </c>
      <c r="C51" s="2" t="s">
        <v>114</v>
      </c>
      <c r="D51" s="2" t="str">
        <f>"452664772"</f>
        <v>452664772</v>
      </c>
      <c r="E51" s="2" t="str">
        <f>"2020-08-01"</f>
        <v>2020-08-01</v>
      </c>
      <c r="F51" s="2" t="str">
        <f>"2023-07-01"</f>
        <v>2023-07-01</v>
      </c>
    </row>
    <row r="52" spans="1:6" ht="18" customHeight="1">
      <c r="A52" s="2">
        <v>50</v>
      </c>
      <c r="B52" s="2" t="s">
        <v>1851</v>
      </c>
      <c r="C52" s="2" t="s">
        <v>114</v>
      </c>
      <c r="D52" s="2" t="str">
        <f>"452664772"</f>
        <v>452664772</v>
      </c>
      <c r="E52" s="2" t="str">
        <f>"2020-07-01"</f>
        <v>2020-07-01</v>
      </c>
      <c r="F52" s="2" t="str">
        <f>"2028-06-01"</f>
        <v>2028-06-01</v>
      </c>
    </row>
    <row r="53" spans="1:6" ht="18" customHeight="1">
      <c r="A53" s="2">
        <v>51</v>
      </c>
      <c r="B53" s="2" t="s">
        <v>1852</v>
      </c>
      <c r="C53" s="2" t="s">
        <v>114</v>
      </c>
      <c r="D53" s="2" t="str">
        <f>"452664772"</f>
        <v>452664772</v>
      </c>
      <c r="E53" s="2" t="str">
        <f>"2020-07-01"</f>
        <v>2020-07-01</v>
      </c>
      <c r="F53" s="2" t="str">
        <f>"2023-06-01"</f>
        <v>2023-06-01</v>
      </c>
    </row>
    <row r="54" spans="1:6" ht="18" customHeight="1">
      <c r="A54" s="2">
        <v>52</v>
      </c>
      <c r="B54" s="2" t="s">
        <v>1853</v>
      </c>
      <c r="C54" s="2" t="s">
        <v>114</v>
      </c>
      <c r="D54" s="2" t="str">
        <f>"452664772"</f>
        <v>452664772</v>
      </c>
      <c r="E54" s="2" t="str">
        <f>"2020-06-01"</f>
        <v>2020-06-01</v>
      </c>
      <c r="F54" s="2" t="str">
        <f>"2028-05-01"</f>
        <v>2028-05-01</v>
      </c>
    </row>
    <row r="55" spans="1:6" ht="18" customHeight="1">
      <c r="A55" s="2">
        <v>53</v>
      </c>
      <c r="B55" s="2" t="s">
        <v>1854</v>
      </c>
      <c r="C55" s="2" t="s">
        <v>114</v>
      </c>
      <c r="D55" s="2" t="str">
        <f>"452664772"</f>
        <v>452664772</v>
      </c>
      <c r="E55" s="2" t="str">
        <f>"2020-07-01"</f>
        <v>2020-07-01</v>
      </c>
      <c r="F55" s="2" t="str">
        <f>"2028-06-01"</f>
        <v>2028-06-01</v>
      </c>
    </row>
    <row r="56" spans="1:6" ht="18" customHeight="1">
      <c r="A56" s="2">
        <v>54</v>
      </c>
      <c r="B56" s="2" t="s">
        <v>1855</v>
      </c>
      <c r="C56" s="2" t="s">
        <v>114</v>
      </c>
      <c r="D56" s="2" t="str">
        <f>"452664772"</f>
        <v>452664772</v>
      </c>
      <c r="E56" s="2" t="str">
        <f>"2020-07-01"</f>
        <v>2020-07-01</v>
      </c>
      <c r="F56" s="2" t="str">
        <f>"2023-06-01"</f>
        <v>2023-06-01</v>
      </c>
    </row>
    <row r="57" spans="1:6" ht="18" customHeight="1">
      <c r="A57" s="2">
        <v>55</v>
      </c>
      <c r="B57" s="2" t="s">
        <v>1856</v>
      </c>
      <c r="C57" s="2" t="s">
        <v>114</v>
      </c>
      <c r="D57" s="2" t="str">
        <f>"452664772"</f>
        <v>452664772</v>
      </c>
      <c r="E57" s="2" t="str">
        <f>"2020-07-01"</f>
        <v>2020-07-01</v>
      </c>
      <c r="F57" s="2" t="str">
        <f>"2023-06-01"</f>
        <v>2023-06-01</v>
      </c>
    </row>
    <row r="58" spans="1:6" ht="18" customHeight="1">
      <c r="A58" s="2">
        <v>56</v>
      </c>
      <c r="B58" s="2" t="s">
        <v>1815</v>
      </c>
      <c r="C58" s="2" t="s">
        <v>94</v>
      </c>
      <c r="D58" s="2" t="str">
        <f>"452662771"</f>
        <v>452662771</v>
      </c>
      <c r="E58" s="2" t="str">
        <f>"2019-11-01"</f>
        <v>2019-11-01</v>
      </c>
      <c r="F58" s="2" t="str">
        <f>"2024-11-01"</f>
        <v>2024-11-01</v>
      </c>
    </row>
    <row r="59" spans="1:6" ht="18" customHeight="1">
      <c r="A59" s="2">
        <v>57</v>
      </c>
      <c r="B59" s="2" t="s">
        <v>1816</v>
      </c>
      <c r="C59" s="2" t="s">
        <v>94</v>
      </c>
      <c r="D59" s="2" t="str">
        <f>"452662771"</f>
        <v>452662771</v>
      </c>
      <c r="E59" s="2" t="str">
        <f>"2019-11-01"</f>
        <v>2019-11-01</v>
      </c>
      <c r="F59" s="2" t="str">
        <f>"2024-11-01"</f>
        <v>2024-11-01</v>
      </c>
    </row>
    <row r="60" spans="1:6" ht="18" customHeight="1">
      <c r="A60" s="2">
        <v>58</v>
      </c>
      <c r="B60" s="2" t="s">
        <v>1808</v>
      </c>
      <c r="C60" s="2" t="s">
        <v>115</v>
      </c>
      <c r="D60" s="2" t="str">
        <f>"452662363"</f>
        <v>452662363</v>
      </c>
      <c r="E60" s="2" t="str">
        <f>"2020-10-01"</f>
        <v>2020-10-01</v>
      </c>
      <c r="F60" s="2" t="str">
        <f>"2023-01-01"</f>
        <v>2023-01-01</v>
      </c>
    </row>
    <row r="61" spans="1:6" ht="18" customHeight="1">
      <c r="A61" s="2">
        <v>59</v>
      </c>
      <c r="B61" s="2" t="s">
        <v>1809</v>
      </c>
      <c r="C61" s="2" t="s">
        <v>115</v>
      </c>
      <c r="D61" s="2" t="str">
        <f>"452662363"</f>
        <v>452662363</v>
      </c>
      <c r="E61" s="2" t="str">
        <f>"2020-10-01"</f>
        <v>2020-10-01</v>
      </c>
      <c r="F61" s="2" t="str">
        <f>"2023-01-01"</f>
        <v>2023-01-01</v>
      </c>
    </row>
    <row r="62" spans="1:6" ht="18" customHeight="1">
      <c r="A62" s="2">
        <v>60</v>
      </c>
      <c r="B62" s="2" t="s">
        <v>1810</v>
      </c>
      <c r="C62" s="2" t="s">
        <v>115</v>
      </c>
      <c r="D62" s="2" t="str">
        <f>"452662363"</f>
        <v>452662363</v>
      </c>
      <c r="E62" s="2" t="str">
        <f>"2022-07-01"</f>
        <v>2022-07-01</v>
      </c>
      <c r="F62" s="2" t="str">
        <f>"2023-06-01"</f>
        <v>2023-06-01</v>
      </c>
    </row>
    <row r="63" spans="1:6" ht="18" customHeight="1">
      <c r="A63" s="2">
        <v>61</v>
      </c>
      <c r="B63" s="2" t="s">
        <v>1811</v>
      </c>
      <c r="C63" s="2" t="s">
        <v>115</v>
      </c>
      <c r="D63" s="2" t="str">
        <f>"452662363"</f>
        <v>452662363</v>
      </c>
      <c r="E63" s="2" t="str">
        <f>"2021-04-01"</f>
        <v>2021-04-01</v>
      </c>
      <c r="F63" s="2" t="str">
        <f>"2023-01-01"</f>
        <v>2023-01-01</v>
      </c>
    </row>
    <row r="64" spans="1:6" ht="18" customHeight="1">
      <c r="A64" s="2">
        <v>62</v>
      </c>
      <c r="B64" s="2" t="s">
        <v>1812</v>
      </c>
      <c r="C64" s="2" t="s">
        <v>115</v>
      </c>
      <c r="D64" s="2" t="str">
        <f>"452662363"</f>
        <v>452662363</v>
      </c>
      <c r="E64" s="2" t="str">
        <f>"2020-11-01"</f>
        <v>2020-11-01</v>
      </c>
      <c r="F64" s="2" t="str">
        <f>"2023-01-01"</f>
        <v>2023-01-01</v>
      </c>
    </row>
    <row r="65" spans="1:6" ht="18" customHeight="1">
      <c r="A65" s="2">
        <v>63</v>
      </c>
      <c r="B65" s="2" t="s">
        <v>1813</v>
      </c>
      <c r="C65" s="2" t="s">
        <v>115</v>
      </c>
      <c r="D65" s="2" t="str">
        <f>"452662363"</f>
        <v>452662363</v>
      </c>
      <c r="E65" s="2" t="str">
        <f>"2019-11-01"</f>
        <v>2019-11-01</v>
      </c>
      <c r="F65" s="2" t="str">
        <f>"2022-12-01"</f>
        <v>2022-12-01</v>
      </c>
    </row>
    <row r="66" spans="1:6" ht="18" customHeight="1">
      <c r="A66" s="2">
        <v>64</v>
      </c>
      <c r="B66" s="2" t="s">
        <v>1814</v>
      </c>
      <c r="C66" s="2" t="s">
        <v>115</v>
      </c>
      <c r="D66" s="2" t="str">
        <f>"452662363"</f>
        <v>452662363</v>
      </c>
      <c r="E66" s="2" t="str">
        <f>"2020-08-01"</f>
        <v>2020-08-01</v>
      </c>
      <c r="F66" s="2" t="str">
        <f>"2023-01-01"</f>
        <v>2023-01-01</v>
      </c>
    </row>
    <row r="67" spans="1:6" ht="18" customHeight="1">
      <c r="A67" s="2">
        <v>65</v>
      </c>
      <c r="B67" s="2" t="s">
        <v>1807</v>
      </c>
      <c r="C67" s="2" t="s">
        <v>170</v>
      </c>
      <c r="D67" s="2" t="str">
        <f>"452661952"</f>
        <v>452661952</v>
      </c>
      <c r="E67" s="2" t="str">
        <f>"2019-01-01"</f>
        <v>2019-01-01</v>
      </c>
      <c r="F67" s="2" t="str">
        <f>"2024-12-01"</f>
        <v>2024-12-01</v>
      </c>
    </row>
    <row r="68" spans="1:6" ht="18" customHeight="1">
      <c r="A68" s="2">
        <v>66</v>
      </c>
      <c r="B68" s="2" t="s">
        <v>1791</v>
      </c>
      <c r="C68" s="2" t="s">
        <v>63</v>
      </c>
      <c r="D68" s="2" t="str">
        <f>"452661850"</f>
        <v>452661850</v>
      </c>
      <c r="E68" s="2" t="str">
        <f>"2021-06-01"</f>
        <v>2021-06-01</v>
      </c>
      <c r="F68" s="2" t="str">
        <f>"2023-06-01"</f>
        <v>2023-06-01</v>
      </c>
    </row>
    <row r="69" spans="1:6" ht="18" customHeight="1">
      <c r="A69" s="2">
        <v>67</v>
      </c>
      <c r="B69" s="2" t="s">
        <v>1792</v>
      </c>
      <c r="C69" s="2" t="s">
        <v>63</v>
      </c>
      <c r="D69" s="2" t="str">
        <f>"452661850"</f>
        <v>452661850</v>
      </c>
      <c r="E69" s="2" t="str">
        <f>"2021-07-01"</f>
        <v>2021-07-01</v>
      </c>
      <c r="F69" s="2" t="str">
        <f>"2023-07-01"</f>
        <v>2023-07-01</v>
      </c>
    </row>
    <row r="70" spans="1:6" ht="18" customHeight="1">
      <c r="A70" s="2">
        <v>68</v>
      </c>
      <c r="B70" s="2" t="s">
        <v>1793</v>
      </c>
      <c r="C70" s="2" t="s">
        <v>63</v>
      </c>
      <c r="D70" s="2" t="str">
        <f>"452661850"</f>
        <v>452661850</v>
      </c>
      <c r="E70" s="2" t="str">
        <f>"2021-11-01"</f>
        <v>2021-11-01</v>
      </c>
      <c r="F70" s="2" t="str">
        <f>"2023-11-01"</f>
        <v>2023-11-01</v>
      </c>
    </row>
    <row r="71" spans="1:6" ht="18" customHeight="1">
      <c r="A71" s="2">
        <v>69</v>
      </c>
      <c r="B71" s="2" t="s">
        <v>1794</v>
      </c>
      <c r="C71" s="2" t="s">
        <v>63</v>
      </c>
      <c r="D71" s="2" t="str">
        <f>"452661850"</f>
        <v>452661850</v>
      </c>
      <c r="E71" s="2" t="str">
        <f>"2021-04-01"</f>
        <v>2021-04-01</v>
      </c>
      <c r="F71" s="2" t="str">
        <f>"2023-04-01"</f>
        <v>2023-04-01</v>
      </c>
    </row>
    <row r="72" spans="1:6" ht="18" customHeight="1">
      <c r="A72" s="2">
        <v>70</v>
      </c>
      <c r="B72" s="2" t="s">
        <v>1795</v>
      </c>
      <c r="C72" s="2" t="s">
        <v>63</v>
      </c>
      <c r="D72" s="2" t="str">
        <f>"452661850"</f>
        <v>452661850</v>
      </c>
      <c r="E72" s="2" t="str">
        <f>"2021-10-01"</f>
        <v>2021-10-01</v>
      </c>
      <c r="F72" s="2" t="str">
        <f>"2023-10-01"</f>
        <v>2023-10-01</v>
      </c>
    </row>
    <row r="73" spans="1:6" ht="18" customHeight="1">
      <c r="A73" s="2">
        <v>71</v>
      </c>
      <c r="B73" s="2" t="s">
        <v>1796</v>
      </c>
      <c r="C73" s="2" t="s">
        <v>63</v>
      </c>
      <c r="D73" s="2" t="str">
        <f>"452661850"</f>
        <v>452661850</v>
      </c>
      <c r="E73" s="2" t="str">
        <f>"2021-10-01"</f>
        <v>2021-10-01</v>
      </c>
      <c r="F73" s="2" t="str">
        <f>"2023-10-01"</f>
        <v>2023-10-01</v>
      </c>
    </row>
    <row r="74" spans="1:6" ht="18" customHeight="1">
      <c r="A74" s="2">
        <v>72</v>
      </c>
      <c r="B74" s="2" t="s">
        <v>1797</v>
      </c>
      <c r="C74" s="2" t="s">
        <v>63</v>
      </c>
      <c r="D74" s="2" t="str">
        <f>"452661850"</f>
        <v>452661850</v>
      </c>
      <c r="E74" s="2" t="str">
        <f>"2021-06-01"</f>
        <v>2021-06-01</v>
      </c>
      <c r="F74" s="2" t="str">
        <f>"2023-06-01"</f>
        <v>2023-06-01</v>
      </c>
    </row>
    <row r="75" spans="1:6" ht="18" customHeight="1">
      <c r="A75" s="2">
        <v>73</v>
      </c>
      <c r="B75" s="2" t="s">
        <v>1798</v>
      </c>
      <c r="C75" s="2" t="s">
        <v>63</v>
      </c>
      <c r="D75" s="2" t="str">
        <f>"452661850"</f>
        <v>452661850</v>
      </c>
      <c r="E75" s="2" t="str">
        <f>"2021-06-01"</f>
        <v>2021-06-01</v>
      </c>
      <c r="F75" s="2" t="str">
        <f>"2023-06-01"</f>
        <v>2023-06-01</v>
      </c>
    </row>
    <row r="76" spans="1:6" ht="18" customHeight="1">
      <c r="A76" s="2">
        <v>74</v>
      </c>
      <c r="B76" s="2" t="s">
        <v>1799</v>
      </c>
      <c r="C76" s="2" t="s">
        <v>63</v>
      </c>
      <c r="D76" s="2" t="str">
        <f>"452661850"</f>
        <v>452661850</v>
      </c>
      <c r="E76" s="2" t="str">
        <f>"2021-10-01"</f>
        <v>2021-10-01</v>
      </c>
      <c r="F76" s="2" t="str">
        <f>"2023-10-01"</f>
        <v>2023-10-01</v>
      </c>
    </row>
    <row r="77" spans="1:6" ht="18" customHeight="1">
      <c r="A77" s="2">
        <v>75</v>
      </c>
      <c r="B77" s="2" t="s">
        <v>1800</v>
      </c>
      <c r="C77" s="2" t="s">
        <v>63</v>
      </c>
      <c r="D77" s="2" t="str">
        <f>"452661850"</f>
        <v>452661850</v>
      </c>
      <c r="E77" s="2" t="str">
        <f>"2021-04-01"</f>
        <v>2021-04-01</v>
      </c>
      <c r="F77" s="2" t="str">
        <f>"2023-04-01"</f>
        <v>2023-04-01</v>
      </c>
    </row>
    <row r="78" spans="1:6" ht="18" customHeight="1">
      <c r="A78" s="2">
        <v>76</v>
      </c>
      <c r="B78" s="2" t="s">
        <v>1801</v>
      </c>
      <c r="C78" s="2" t="s">
        <v>63</v>
      </c>
      <c r="D78" s="2" t="str">
        <f>"452661850"</f>
        <v>452661850</v>
      </c>
      <c r="E78" s="2" t="str">
        <f>"2021-10-01"</f>
        <v>2021-10-01</v>
      </c>
      <c r="F78" s="2" t="str">
        <f>"2023-10-01"</f>
        <v>2023-10-01</v>
      </c>
    </row>
    <row r="79" spans="1:6" ht="18" customHeight="1">
      <c r="A79" s="2">
        <v>77</v>
      </c>
      <c r="B79" s="2" t="s">
        <v>1802</v>
      </c>
      <c r="C79" s="2" t="s">
        <v>63</v>
      </c>
      <c r="D79" s="2" t="str">
        <f>"452661850"</f>
        <v>452661850</v>
      </c>
      <c r="E79" s="2" t="str">
        <f>"2021-10-01"</f>
        <v>2021-10-01</v>
      </c>
      <c r="F79" s="2" t="str">
        <f>"2023-10-01"</f>
        <v>2023-10-01</v>
      </c>
    </row>
    <row r="80" spans="1:6" ht="18" customHeight="1">
      <c r="A80" s="2">
        <v>78</v>
      </c>
      <c r="B80" s="2" t="s">
        <v>1803</v>
      </c>
      <c r="C80" s="2" t="s">
        <v>63</v>
      </c>
      <c r="D80" s="2" t="str">
        <f>"452661850"</f>
        <v>452661850</v>
      </c>
      <c r="E80" s="2" t="str">
        <f>"2021-04-01"</f>
        <v>2021-04-01</v>
      </c>
      <c r="F80" s="2" t="str">
        <f>"2023-04-01"</f>
        <v>2023-04-01</v>
      </c>
    </row>
    <row r="81" spans="1:6" ht="18" customHeight="1">
      <c r="A81" s="2">
        <v>79</v>
      </c>
      <c r="B81" s="2" t="s">
        <v>1804</v>
      </c>
      <c r="C81" s="2" t="s">
        <v>63</v>
      </c>
      <c r="D81" s="2" t="str">
        <f>"452661850"</f>
        <v>452661850</v>
      </c>
      <c r="E81" s="2" t="str">
        <f>"2021-04-01"</f>
        <v>2021-04-01</v>
      </c>
      <c r="F81" s="2" t="str">
        <f>"2023-04-01"</f>
        <v>2023-04-01</v>
      </c>
    </row>
    <row r="82" spans="1:6" ht="18" customHeight="1">
      <c r="A82" s="2">
        <v>80</v>
      </c>
      <c r="B82" s="2" t="s">
        <v>1805</v>
      </c>
      <c r="C82" s="2" t="s">
        <v>63</v>
      </c>
      <c r="D82" s="2" t="str">
        <f>"452661850"</f>
        <v>452661850</v>
      </c>
      <c r="E82" s="2" t="str">
        <f>"2021-04-01"</f>
        <v>2021-04-01</v>
      </c>
      <c r="F82" s="2" t="str">
        <f>"2023-04-01"</f>
        <v>2023-04-01</v>
      </c>
    </row>
    <row r="83" spans="1:6" ht="18" customHeight="1">
      <c r="A83" s="2">
        <v>81</v>
      </c>
      <c r="B83" s="2" t="s">
        <v>1806</v>
      </c>
      <c r="C83" s="2" t="s">
        <v>63</v>
      </c>
      <c r="D83" s="2" t="str">
        <f>"452661850"</f>
        <v>452661850</v>
      </c>
      <c r="E83" s="2" t="str">
        <f>"2021-04-01"</f>
        <v>2021-04-01</v>
      </c>
      <c r="F83" s="2" t="str">
        <f>"2023-04-01"</f>
        <v>2023-04-01</v>
      </c>
    </row>
    <row r="84" spans="1:6" ht="18" customHeight="1">
      <c r="A84" s="2">
        <v>82</v>
      </c>
      <c r="B84" s="2" t="s">
        <v>1790</v>
      </c>
      <c r="C84" s="2" t="s">
        <v>157</v>
      </c>
      <c r="D84" s="2" t="str">
        <f>"452661785"</f>
        <v>452661785</v>
      </c>
      <c r="E84" s="2" t="str">
        <f>"2021-07-01"</f>
        <v>2021-07-01</v>
      </c>
      <c r="F84" s="2" t="str">
        <f>"2023-07-01"</f>
        <v>2023-07-01</v>
      </c>
    </row>
    <row r="85" spans="1:6" ht="18" customHeight="1">
      <c r="A85" s="2">
        <v>83</v>
      </c>
      <c r="B85" s="2" t="s">
        <v>1784</v>
      </c>
      <c r="C85" s="2" t="s">
        <v>38</v>
      </c>
      <c r="D85" s="2" t="str">
        <f>"452661553"</f>
        <v>452661553</v>
      </c>
      <c r="E85" s="2" t="str">
        <f>"2021-07-01"</f>
        <v>2021-07-01</v>
      </c>
      <c r="F85" s="2" t="str">
        <f>"2023-07-01"</f>
        <v>2023-07-01</v>
      </c>
    </row>
    <row r="86" spans="1:6" ht="18" customHeight="1">
      <c r="A86" s="2">
        <v>84</v>
      </c>
      <c r="B86" s="2" t="s">
        <v>1785</v>
      </c>
      <c r="C86" s="2" t="s">
        <v>38</v>
      </c>
      <c r="D86" s="2" t="str">
        <f>"452661553"</f>
        <v>452661553</v>
      </c>
      <c r="E86" s="2" t="str">
        <f>"2021-03-01"</f>
        <v>2021-03-01</v>
      </c>
      <c r="F86" s="2" t="str">
        <f>"2024-03-01"</f>
        <v>2024-03-01</v>
      </c>
    </row>
    <row r="87" spans="1:6" ht="18" customHeight="1">
      <c r="A87" s="2">
        <v>85</v>
      </c>
      <c r="B87" s="2" t="s">
        <v>1786</v>
      </c>
      <c r="C87" s="2" t="s">
        <v>38</v>
      </c>
      <c r="D87" s="2" t="str">
        <f>"452661553"</f>
        <v>452661553</v>
      </c>
      <c r="E87" s="2" t="str">
        <f>"2017-02-01"</f>
        <v>2017-02-01</v>
      </c>
      <c r="F87" s="2" t="str">
        <f>"2022-02-01"</f>
        <v>2022-02-01</v>
      </c>
    </row>
    <row r="88" spans="1:6" ht="18" customHeight="1">
      <c r="A88" s="2">
        <v>86</v>
      </c>
      <c r="B88" s="2" t="s">
        <v>1787</v>
      </c>
      <c r="C88" s="2" t="s">
        <v>38</v>
      </c>
      <c r="D88" s="2" t="str">
        <f>"452661553"</f>
        <v>452661553</v>
      </c>
      <c r="E88" s="2" t="str">
        <f>"2012-11-01"</f>
        <v>2012-11-01</v>
      </c>
      <c r="F88" s="2" t="str">
        <f>"2024-11-01"</f>
        <v>2024-11-01</v>
      </c>
    </row>
    <row r="89" spans="1:6" ht="18" customHeight="1">
      <c r="A89" s="2">
        <v>87</v>
      </c>
      <c r="B89" s="2" t="s">
        <v>1788</v>
      </c>
      <c r="C89" s="2" t="s">
        <v>38</v>
      </c>
      <c r="D89" s="2" t="str">
        <f>"452661553"</f>
        <v>452661553</v>
      </c>
      <c r="E89" s="2" t="str">
        <f>"2021-03-01"</f>
        <v>2021-03-01</v>
      </c>
      <c r="F89" s="2" t="str">
        <f>"2026-03-01"</f>
        <v>2026-03-01</v>
      </c>
    </row>
    <row r="90" spans="1:6" ht="18" customHeight="1">
      <c r="A90" s="2">
        <v>88</v>
      </c>
      <c r="B90" s="2" t="s">
        <v>1789</v>
      </c>
      <c r="C90" s="2" t="s">
        <v>38</v>
      </c>
      <c r="D90" s="2" t="str">
        <f>"452661553"</f>
        <v>452661553</v>
      </c>
      <c r="E90" s="2" t="str">
        <f>"2012-12-01"</f>
        <v>2012-12-01</v>
      </c>
      <c r="F90" s="2" t="str">
        <f>"2024-12-01"</f>
        <v>2024-12-01</v>
      </c>
    </row>
    <row r="91" spans="1:6" ht="18" customHeight="1">
      <c r="A91" s="2">
        <v>89</v>
      </c>
      <c r="B91" s="2" t="s">
        <v>1781</v>
      </c>
      <c r="C91" s="2" t="s">
        <v>125</v>
      </c>
      <c r="D91" s="2" t="str">
        <f>"452660887"</f>
        <v>452660887</v>
      </c>
      <c r="E91" s="2" t="str">
        <f>"2022-03-01"</f>
        <v>2022-03-01</v>
      </c>
      <c r="F91" s="2" t="str">
        <f>"2027-02-01"</f>
        <v>2027-02-01</v>
      </c>
    </row>
    <row r="92" spans="1:6" ht="18" customHeight="1">
      <c r="A92" s="2">
        <v>90</v>
      </c>
      <c r="B92" s="2" t="s">
        <v>1782</v>
      </c>
      <c r="C92" s="2" t="s">
        <v>125</v>
      </c>
      <c r="D92" s="2" t="str">
        <f>"452660887"</f>
        <v>452660887</v>
      </c>
      <c r="E92" s="2" t="str">
        <f>"2022-06-01"</f>
        <v>2022-06-01</v>
      </c>
      <c r="F92" s="2" t="str">
        <f>"2027-05-01"</f>
        <v>2027-05-01</v>
      </c>
    </row>
    <row r="93" spans="1:6" ht="18" customHeight="1">
      <c r="A93" s="2">
        <v>91</v>
      </c>
      <c r="B93" s="2" t="s">
        <v>1783</v>
      </c>
      <c r="C93" s="2" t="s">
        <v>125</v>
      </c>
      <c r="D93" s="2" t="str">
        <f>"452660887"</f>
        <v>452660887</v>
      </c>
      <c r="E93" s="2" t="str">
        <f>"2022-05-01"</f>
        <v>2022-05-01</v>
      </c>
      <c r="F93" s="2" t="str">
        <f>"2027-04-01"</f>
        <v>2027-04-01</v>
      </c>
    </row>
    <row r="94" spans="1:6" ht="18" customHeight="1">
      <c r="A94" s="2">
        <v>92</v>
      </c>
      <c r="B94" s="2" t="s">
        <v>1766</v>
      </c>
      <c r="C94" s="2" t="s">
        <v>150</v>
      </c>
      <c r="D94" s="2" t="str">
        <f>"452660379"</f>
        <v>452660379</v>
      </c>
      <c r="E94" s="2" t="str">
        <f>"2020-09-01"</f>
        <v>2020-09-01</v>
      </c>
      <c r="F94" s="2" t="str">
        <f>"2023-09-01"</f>
        <v>2023-09-01</v>
      </c>
    </row>
    <row r="95" spans="1:6" ht="18" customHeight="1">
      <c r="A95" s="2">
        <v>93</v>
      </c>
      <c r="B95" s="2" t="s">
        <v>1767</v>
      </c>
      <c r="C95" s="2" t="s">
        <v>150</v>
      </c>
      <c r="D95" s="2" t="str">
        <f>"452660379"</f>
        <v>452660379</v>
      </c>
      <c r="E95" s="2" t="str">
        <f>"2020-01-01"</f>
        <v>2020-01-01</v>
      </c>
      <c r="F95" s="2" t="str">
        <f>"2024-01-01"</f>
        <v>2024-01-01</v>
      </c>
    </row>
    <row r="96" spans="1:6" ht="18" customHeight="1">
      <c r="A96" s="2">
        <v>94</v>
      </c>
      <c r="B96" s="2" t="s">
        <v>1768</v>
      </c>
      <c r="C96" s="2" t="s">
        <v>150</v>
      </c>
      <c r="D96" s="2" t="str">
        <f>"452660379"</f>
        <v>452660379</v>
      </c>
      <c r="E96" s="2" t="str">
        <f>"2021-11-01"</f>
        <v>2021-11-01</v>
      </c>
      <c r="F96" s="2" t="str">
        <f>"2023-11-01"</f>
        <v>2023-11-01</v>
      </c>
    </row>
    <row r="97" spans="1:6" ht="18" customHeight="1">
      <c r="A97" s="2">
        <v>95</v>
      </c>
      <c r="B97" s="2" t="s">
        <v>1769</v>
      </c>
      <c r="C97" s="2" t="s">
        <v>150</v>
      </c>
      <c r="D97" s="2" t="str">
        <f>"452660379"</f>
        <v>452660379</v>
      </c>
      <c r="E97" s="2" t="str">
        <f>"2020-06-01"</f>
        <v>2020-06-01</v>
      </c>
      <c r="F97" s="2" t="str">
        <f>"2023-06-01"</f>
        <v>2023-06-01</v>
      </c>
    </row>
    <row r="98" spans="1:6" ht="18" customHeight="1">
      <c r="A98" s="2">
        <v>96</v>
      </c>
      <c r="B98" s="2" t="s">
        <v>1770</v>
      </c>
      <c r="C98" s="2" t="s">
        <v>150</v>
      </c>
      <c r="D98" s="2" t="str">
        <f>"452660379"</f>
        <v>452660379</v>
      </c>
      <c r="E98" s="2" t="str">
        <f>"2019-09-01"</f>
        <v>2019-09-01</v>
      </c>
      <c r="F98" s="2" t="str">
        <f>"2023-09-01"</f>
        <v>2023-09-01</v>
      </c>
    </row>
    <row r="99" spans="1:6" ht="18" customHeight="1">
      <c r="A99" s="2">
        <v>97</v>
      </c>
      <c r="B99" s="2" t="s">
        <v>1771</v>
      </c>
      <c r="C99" s="2" t="s">
        <v>150</v>
      </c>
      <c r="D99" s="2" t="str">
        <f>"452660379"</f>
        <v>452660379</v>
      </c>
      <c r="E99" s="2" t="str">
        <f>"2020-01-01"</f>
        <v>2020-01-01</v>
      </c>
      <c r="F99" s="2" t="str">
        <f>"2023-01-01"</f>
        <v>2023-01-01</v>
      </c>
    </row>
    <row r="100" spans="1:6" ht="18" customHeight="1">
      <c r="A100" s="2">
        <v>98</v>
      </c>
      <c r="B100" s="2" t="s">
        <v>1772</v>
      </c>
      <c r="C100" s="2" t="s">
        <v>150</v>
      </c>
      <c r="D100" s="2" t="str">
        <f>"452660379"</f>
        <v>452660379</v>
      </c>
      <c r="E100" s="2" t="str">
        <f>"2020-11-01"</f>
        <v>2020-11-01</v>
      </c>
      <c r="F100" s="2" t="str">
        <f>"2023-11-01"</f>
        <v>2023-11-01</v>
      </c>
    </row>
    <row r="101" spans="1:6" ht="18" customHeight="1">
      <c r="A101" s="2">
        <v>99</v>
      </c>
      <c r="B101" s="2" t="s">
        <v>1773</v>
      </c>
      <c r="C101" s="2" t="s">
        <v>150</v>
      </c>
      <c r="D101" s="2" t="str">
        <f>"452660379"</f>
        <v>452660379</v>
      </c>
      <c r="E101" s="2" t="str">
        <f>"2019-03-01"</f>
        <v>2019-03-01</v>
      </c>
      <c r="F101" s="2" t="str">
        <f>"2024-03-01"</f>
        <v>2024-03-01</v>
      </c>
    </row>
    <row r="102" spans="1:6" ht="18" customHeight="1">
      <c r="A102" s="2">
        <v>100</v>
      </c>
      <c r="B102" s="2" t="s">
        <v>1774</v>
      </c>
      <c r="C102" s="2" t="s">
        <v>150</v>
      </c>
      <c r="D102" s="2" t="str">
        <f>"452660379"</f>
        <v>452660379</v>
      </c>
      <c r="E102" s="2" t="str">
        <f>"2017-12-01"</f>
        <v>2017-12-01</v>
      </c>
      <c r="F102" s="2" t="str">
        <f>"2023-12-01"</f>
        <v>2023-12-01</v>
      </c>
    </row>
    <row r="103" spans="1:6" ht="18" customHeight="1">
      <c r="A103" s="2">
        <v>101</v>
      </c>
      <c r="B103" s="2" t="s">
        <v>1775</v>
      </c>
      <c r="C103" s="2" t="s">
        <v>150</v>
      </c>
      <c r="D103" s="2" t="str">
        <f>"452660379"</f>
        <v>452660379</v>
      </c>
      <c r="E103" s="2" t="str">
        <f>"2020-03-01"</f>
        <v>2020-03-01</v>
      </c>
      <c r="F103" s="2" t="str">
        <f>"2023-03-01"</f>
        <v>2023-03-01</v>
      </c>
    </row>
    <row r="104" spans="1:6" ht="18" customHeight="1">
      <c r="A104" s="2">
        <v>102</v>
      </c>
      <c r="B104" s="2" t="s">
        <v>1776</v>
      </c>
      <c r="C104" s="2" t="s">
        <v>150</v>
      </c>
      <c r="D104" s="2" t="str">
        <f>"452660379"</f>
        <v>452660379</v>
      </c>
      <c r="E104" s="2" t="str">
        <f>"2021-09-01"</f>
        <v>2021-09-01</v>
      </c>
      <c r="F104" s="2" t="str">
        <f>"2023-09-01"</f>
        <v>2023-09-01</v>
      </c>
    </row>
    <row r="105" spans="1:6" ht="18" customHeight="1">
      <c r="A105" s="2">
        <v>103</v>
      </c>
      <c r="B105" s="2" t="s">
        <v>1777</v>
      </c>
      <c r="C105" s="2" t="s">
        <v>150</v>
      </c>
      <c r="D105" s="2" t="str">
        <f>"452660379"</f>
        <v>452660379</v>
      </c>
      <c r="E105" s="2" t="str">
        <f>"2020-11-01"</f>
        <v>2020-11-01</v>
      </c>
      <c r="F105" s="2" t="str">
        <f>"2023-11-01"</f>
        <v>2023-11-01</v>
      </c>
    </row>
    <row r="106" spans="1:6" ht="18" customHeight="1">
      <c r="A106" s="2">
        <v>104</v>
      </c>
      <c r="B106" s="2" t="s">
        <v>1778</v>
      </c>
      <c r="C106" s="2" t="s">
        <v>150</v>
      </c>
      <c r="D106" s="2" t="str">
        <f>"452660379"</f>
        <v>452660379</v>
      </c>
      <c r="E106" s="2" t="str">
        <f>"2021-09-01"</f>
        <v>2021-09-01</v>
      </c>
      <c r="F106" s="2" t="str">
        <f>"2023-09-01"</f>
        <v>2023-09-01</v>
      </c>
    </row>
    <row r="107" spans="1:6" ht="18" customHeight="1">
      <c r="A107" s="2">
        <v>105</v>
      </c>
      <c r="B107" s="2" t="s">
        <v>1779</v>
      </c>
      <c r="C107" s="2" t="s">
        <v>150</v>
      </c>
      <c r="D107" s="2" t="str">
        <f>"452660379"</f>
        <v>452660379</v>
      </c>
      <c r="E107" s="2" t="str">
        <f>"2021-10-01"</f>
        <v>2021-10-01</v>
      </c>
      <c r="F107" s="2" t="str">
        <f>"2023-10-01"</f>
        <v>2023-10-01</v>
      </c>
    </row>
    <row r="108" spans="1:6" ht="18" customHeight="1">
      <c r="A108" s="2">
        <v>106</v>
      </c>
      <c r="B108" s="2" t="s">
        <v>1780</v>
      </c>
      <c r="C108" s="2" t="s">
        <v>150</v>
      </c>
      <c r="D108" s="2" t="str">
        <f>"452660379"</f>
        <v>452660379</v>
      </c>
      <c r="E108" s="2" t="str">
        <f>"2020-06-01"</f>
        <v>2020-06-01</v>
      </c>
      <c r="F108" s="2" t="str">
        <f>"2023-06-01"</f>
        <v>2023-06-01</v>
      </c>
    </row>
    <row r="109" spans="1:6" ht="18" customHeight="1">
      <c r="A109" s="2">
        <v>107</v>
      </c>
      <c r="B109" s="2" t="s">
        <v>1748</v>
      </c>
      <c r="C109" s="2" t="s">
        <v>140</v>
      </c>
      <c r="D109" s="2" t="str">
        <f>"452660372"</f>
        <v>452660372</v>
      </c>
      <c r="E109" s="2" t="str">
        <f>"2019-01-01"</f>
        <v>2019-01-01</v>
      </c>
      <c r="F109" s="2" t="str">
        <f>"2024-12-01"</f>
        <v>2024-12-01</v>
      </c>
    </row>
    <row r="110" spans="1:6" ht="18" customHeight="1">
      <c r="A110" s="2">
        <v>108</v>
      </c>
      <c r="B110" s="2" t="s">
        <v>1749</v>
      </c>
      <c r="C110" s="2" t="s">
        <v>140</v>
      </c>
      <c r="D110" s="2" t="str">
        <f>"452660372"</f>
        <v>452660372</v>
      </c>
      <c r="E110" s="2" t="str">
        <f>"2019-08-01"</f>
        <v>2019-08-01</v>
      </c>
      <c r="F110" s="2" t="str">
        <f>"2025-08-01"</f>
        <v>2025-08-01</v>
      </c>
    </row>
    <row r="111" spans="1:6" ht="18" customHeight="1">
      <c r="A111" s="2">
        <v>109</v>
      </c>
      <c r="B111" s="2" t="s">
        <v>1750</v>
      </c>
      <c r="C111" s="2" t="s">
        <v>140</v>
      </c>
      <c r="D111" s="2" t="str">
        <f>"452660372"</f>
        <v>452660372</v>
      </c>
      <c r="E111" s="2" t="str">
        <f>"2019-01-01"</f>
        <v>2019-01-01</v>
      </c>
      <c r="F111" s="2" t="str">
        <f>"2024-12-01"</f>
        <v>2024-12-01</v>
      </c>
    </row>
    <row r="112" spans="1:6" ht="18" customHeight="1">
      <c r="A112" s="2">
        <v>110</v>
      </c>
      <c r="B112" s="2" t="s">
        <v>1751</v>
      </c>
      <c r="C112" s="2" t="s">
        <v>140</v>
      </c>
      <c r="D112" s="2" t="str">
        <f>"452660372"</f>
        <v>452660372</v>
      </c>
      <c r="E112" s="2" t="str">
        <f>"2019-01-01"</f>
        <v>2019-01-01</v>
      </c>
      <c r="F112" s="2" t="str">
        <f>"2024-12-01"</f>
        <v>2024-12-01</v>
      </c>
    </row>
    <row r="113" spans="1:6" ht="18" customHeight="1">
      <c r="A113" s="2">
        <v>111</v>
      </c>
      <c r="B113" s="2" t="s">
        <v>1752</v>
      </c>
      <c r="C113" s="2" t="s">
        <v>140</v>
      </c>
      <c r="D113" s="2" t="str">
        <f>"452660372"</f>
        <v>452660372</v>
      </c>
      <c r="E113" s="2" t="str">
        <f>"2019-01-01"</f>
        <v>2019-01-01</v>
      </c>
      <c r="F113" s="2" t="str">
        <f>"2024-12-01"</f>
        <v>2024-12-01</v>
      </c>
    </row>
    <row r="114" spans="1:6" ht="18" customHeight="1">
      <c r="A114" s="2">
        <v>112</v>
      </c>
      <c r="B114" s="2" t="s">
        <v>1753</v>
      </c>
      <c r="C114" s="2" t="s">
        <v>140</v>
      </c>
      <c r="D114" s="2" t="str">
        <f>"452660372"</f>
        <v>452660372</v>
      </c>
      <c r="E114" s="2" t="str">
        <f>"2019-01-01"</f>
        <v>2019-01-01</v>
      </c>
      <c r="F114" s="2" t="str">
        <f>"2024-12-01"</f>
        <v>2024-12-01</v>
      </c>
    </row>
    <row r="115" spans="1:6" ht="18" customHeight="1">
      <c r="A115" s="2">
        <v>113</v>
      </c>
      <c r="B115" s="2" t="s">
        <v>1754</v>
      </c>
      <c r="C115" s="2" t="s">
        <v>140</v>
      </c>
      <c r="D115" s="2" t="str">
        <f>"452660372"</f>
        <v>452660372</v>
      </c>
      <c r="E115" s="2" t="str">
        <f>"2020-09-01"</f>
        <v>2020-09-01</v>
      </c>
      <c r="F115" s="2" t="str">
        <f>"2025-09-01"</f>
        <v>2025-09-01</v>
      </c>
    </row>
    <row r="116" spans="1:6" ht="18" customHeight="1">
      <c r="A116" s="2">
        <v>114</v>
      </c>
      <c r="B116" s="2" t="s">
        <v>1755</v>
      </c>
      <c r="C116" s="2" t="s">
        <v>140</v>
      </c>
      <c r="D116" s="2" t="str">
        <f>"452660372"</f>
        <v>452660372</v>
      </c>
      <c r="E116" s="2" t="str">
        <f>"2019-08-01"</f>
        <v>2019-08-01</v>
      </c>
      <c r="F116" s="2" t="str">
        <f>"2025-08-01"</f>
        <v>2025-08-01</v>
      </c>
    </row>
    <row r="117" spans="1:6" ht="18" customHeight="1">
      <c r="A117" s="2">
        <v>115</v>
      </c>
      <c r="B117" s="2" t="s">
        <v>1756</v>
      </c>
      <c r="C117" s="2" t="s">
        <v>140</v>
      </c>
      <c r="D117" s="2" t="str">
        <f>"452660372"</f>
        <v>452660372</v>
      </c>
      <c r="E117" s="2" t="str">
        <f>"2019-01-01"</f>
        <v>2019-01-01</v>
      </c>
      <c r="F117" s="2" t="str">
        <f>"2024-12-01"</f>
        <v>2024-12-01</v>
      </c>
    </row>
    <row r="118" spans="1:6" ht="18" customHeight="1">
      <c r="A118" s="2">
        <v>116</v>
      </c>
      <c r="B118" s="2" t="s">
        <v>1757</v>
      </c>
      <c r="C118" s="2" t="s">
        <v>140</v>
      </c>
      <c r="D118" s="2" t="str">
        <f>"452660372"</f>
        <v>452660372</v>
      </c>
      <c r="E118" s="2" t="str">
        <f>"2021-07-01"</f>
        <v>2021-07-01</v>
      </c>
      <c r="F118" s="2" t="str">
        <f>"2025-07-01"</f>
        <v>2025-07-01</v>
      </c>
    </row>
    <row r="119" spans="1:6" ht="18" customHeight="1">
      <c r="A119" s="2">
        <v>117</v>
      </c>
      <c r="B119" s="2" t="s">
        <v>1758</v>
      </c>
      <c r="C119" s="2" t="s">
        <v>140</v>
      </c>
      <c r="D119" s="2" t="str">
        <f>"452660372"</f>
        <v>452660372</v>
      </c>
      <c r="E119" s="2" t="str">
        <f>"2020-01-01"</f>
        <v>2020-01-01</v>
      </c>
      <c r="F119" s="2" t="str">
        <f>"2025-12-01"</f>
        <v>2025-12-01</v>
      </c>
    </row>
    <row r="120" spans="1:6" ht="18" customHeight="1">
      <c r="A120" s="2">
        <v>118</v>
      </c>
      <c r="B120" s="2" t="s">
        <v>1759</v>
      </c>
      <c r="C120" s="2" t="s">
        <v>140</v>
      </c>
      <c r="D120" s="2" t="str">
        <f>"452660372"</f>
        <v>452660372</v>
      </c>
      <c r="E120" s="2" t="str">
        <f>"2019-01-01"</f>
        <v>2019-01-01</v>
      </c>
      <c r="F120" s="2" t="str">
        <f>"2024-12-01"</f>
        <v>2024-12-01</v>
      </c>
    </row>
    <row r="121" spans="1:6" ht="18" customHeight="1">
      <c r="A121" s="2">
        <v>119</v>
      </c>
      <c r="B121" s="2" t="s">
        <v>1760</v>
      </c>
      <c r="C121" s="2" t="s">
        <v>140</v>
      </c>
      <c r="D121" s="2" t="str">
        <f>"452660372"</f>
        <v>452660372</v>
      </c>
      <c r="E121" s="2" t="str">
        <f>"2019-01-01"</f>
        <v>2019-01-01</v>
      </c>
      <c r="F121" s="2" t="str">
        <f>"2024-12-01"</f>
        <v>2024-12-01</v>
      </c>
    </row>
    <row r="122" spans="1:6" ht="18" customHeight="1">
      <c r="A122" s="2">
        <v>120</v>
      </c>
      <c r="B122" s="2" t="s">
        <v>1761</v>
      </c>
      <c r="C122" s="2" t="s">
        <v>140</v>
      </c>
      <c r="D122" s="2" t="str">
        <f>"452660372"</f>
        <v>452660372</v>
      </c>
      <c r="E122" s="2" t="str">
        <f>"2021-07-01"</f>
        <v>2021-07-01</v>
      </c>
      <c r="F122" s="2" t="str">
        <f>"2025-07-01"</f>
        <v>2025-07-01</v>
      </c>
    </row>
    <row r="123" spans="1:6" ht="18" customHeight="1">
      <c r="A123" s="2">
        <v>121</v>
      </c>
      <c r="B123" s="2" t="s">
        <v>1762</v>
      </c>
      <c r="C123" s="2" t="s">
        <v>140</v>
      </c>
      <c r="D123" s="2" t="str">
        <f>"452660372"</f>
        <v>452660372</v>
      </c>
      <c r="E123" s="2" t="str">
        <f>"2019-01-01"</f>
        <v>2019-01-01</v>
      </c>
      <c r="F123" s="2" t="str">
        <f>"2024-12-01"</f>
        <v>2024-12-01</v>
      </c>
    </row>
    <row r="124" spans="1:6" ht="18" customHeight="1">
      <c r="A124" s="2">
        <v>122</v>
      </c>
      <c r="B124" s="2" t="s">
        <v>1763</v>
      </c>
      <c r="C124" s="2" t="s">
        <v>140</v>
      </c>
      <c r="D124" s="2" t="str">
        <f>"452660372"</f>
        <v>452660372</v>
      </c>
      <c r="E124" s="2" t="str">
        <f>"2019-08-01"</f>
        <v>2019-08-01</v>
      </c>
      <c r="F124" s="2" t="str">
        <f>"2025-08-01"</f>
        <v>2025-08-01</v>
      </c>
    </row>
    <row r="125" spans="1:6" ht="18" customHeight="1">
      <c r="A125" s="2">
        <v>123</v>
      </c>
      <c r="B125" s="2" t="s">
        <v>1764</v>
      </c>
      <c r="C125" s="2" t="s">
        <v>140</v>
      </c>
      <c r="D125" s="2" t="str">
        <f>"452660372"</f>
        <v>452660372</v>
      </c>
      <c r="E125" s="2" t="str">
        <f>"2019-01-01"</f>
        <v>2019-01-01</v>
      </c>
      <c r="F125" s="2" t="str">
        <f>"2024-12-01"</f>
        <v>2024-12-01</v>
      </c>
    </row>
    <row r="126" spans="1:6" ht="18" customHeight="1">
      <c r="A126" s="2">
        <v>124</v>
      </c>
      <c r="B126" s="2" t="s">
        <v>1765</v>
      </c>
      <c r="C126" s="2" t="s">
        <v>140</v>
      </c>
      <c r="D126" s="2" t="str">
        <f>"452660372"</f>
        <v>452660372</v>
      </c>
      <c r="E126" s="2" t="str">
        <f>"2019-01-01"</f>
        <v>2019-01-01</v>
      </c>
      <c r="F126" s="2" t="str">
        <f>"2024-12-01"</f>
        <v>2024-12-01</v>
      </c>
    </row>
    <row r="127" spans="1:6" ht="18" customHeight="1">
      <c r="A127" s="2">
        <v>125</v>
      </c>
      <c r="B127" s="2" t="s">
        <v>1736</v>
      </c>
      <c r="C127" s="2" t="s">
        <v>91</v>
      </c>
      <c r="D127" s="2" t="str">
        <f>"452659746"</f>
        <v>452659746</v>
      </c>
      <c r="E127" s="2" t="str">
        <f>"2020-10-01"</f>
        <v>2020-10-01</v>
      </c>
      <c r="F127" s="2" t="str">
        <f>"2022-12-01"</f>
        <v>2022-12-01</v>
      </c>
    </row>
    <row r="128" spans="1:6" ht="18" customHeight="1">
      <c r="A128" s="2">
        <v>126</v>
      </c>
      <c r="B128" s="2" t="s">
        <v>1737</v>
      </c>
      <c r="C128" s="2" t="s">
        <v>91</v>
      </c>
      <c r="D128" s="2" t="str">
        <f>"452659746"</f>
        <v>452659746</v>
      </c>
      <c r="E128" s="2" t="str">
        <f>"2020-12-01"</f>
        <v>2020-12-01</v>
      </c>
      <c r="F128" s="2" t="str">
        <f>"2022-12-01"</f>
        <v>2022-12-01</v>
      </c>
    </row>
    <row r="129" spans="1:6" ht="18" customHeight="1">
      <c r="A129" s="2">
        <v>127</v>
      </c>
      <c r="B129" s="2" t="s">
        <v>1738</v>
      </c>
      <c r="C129" s="2" t="s">
        <v>91</v>
      </c>
      <c r="D129" s="2" t="str">
        <f>"452659746"</f>
        <v>452659746</v>
      </c>
      <c r="E129" s="2" t="str">
        <f>"2022-02-01"</f>
        <v>2022-02-01</v>
      </c>
      <c r="F129" s="2" t="str">
        <f>"2023-01-01"</f>
        <v>2023-01-01</v>
      </c>
    </row>
    <row r="130" spans="1:6" ht="18" customHeight="1">
      <c r="A130" s="2">
        <v>128</v>
      </c>
      <c r="B130" s="2" t="s">
        <v>1739</v>
      </c>
      <c r="C130" s="2" t="s">
        <v>91</v>
      </c>
      <c r="D130" s="2" t="str">
        <f>"452659746"</f>
        <v>452659746</v>
      </c>
      <c r="E130" s="2" t="str">
        <f>"2020-09-01"</f>
        <v>2020-09-01</v>
      </c>
      <c r="F130" s="2" t="str">
        <f>"2022-12-01"</f>
        <v>2022-12-01</v>
      </c>
    </row>
    <row r="131" spans="1:6" ht="18" customHeight="1">
      <c r="A131" s="2">
        <v>129</v>
      </c>
      <c r="B131" s="2" t="s">
        <v>1740</v>
      </c>
      <c r="C131" s="2" t="s">
        <v>91</v>
      </c>
      <c r="D131" s="2" t="str">
        <f>"452659746"</f>
        <v>452659746</v>
      </c>
      <c r="E131" s="2" t="str">
        <f>"2022-06-01"</f>
        <v>2022-06-01</v>
      </c>
      <c r="F131" s="2" t="str">
        <f>"2023-05-01"</f>
        <v>2023-05-01</v>
      </c>
    </row>
    <row r="132" spans="1:6" ht="18" customHeight="1">
      <c r="A132" s="2">
        <v>130</v>
      </c>
      <c r="B132" s="2" t="s">
        <v>1741</v>
      </c>
      <c r="C132" s="2" t="s">
        <v>91</v>
      </c>
      <c r="D132" s="2" t="str">
        <f>"452659746"</f>
        <v>452659746</v>
      </c>
      <c r="E132" s="2" t="str">
        <f>"2020-09-01"</f>
        <v>2020-09-01</v>
      </c>
      <c r="F132" s="2" t="str">
        <f>"2022-12-01"</f>
        <v>2022-12-01</v>
      </c>
    </row>
    <row r="133" spans="1:6" ht="18" customHeight="1">
      <c r="A133" s="2">
        <v>131</v>
      </c>
      <c r="B133" s="2" t="s">
        <v>1742</v>
      </c>
      <c r="C133" s="2" t="s">
        <v>91</v>
      </c>
      <c r="D133" s="2" t="str">
        <f>"452659746"</f>
        <v>452659746</v>
      </c>
      <c r="E133" s="2" t="str">
        <f>"2019-08-01"</f>
        <v>2019-08-01</v>
      </c>
      <c r="F133" s="2" t="str">
        <f>"2022-12-01"</f>
        <v>2022-12-01</v>
      </c>
    </row>
    <row r="134" spans="1:6" ht="18" customHeight="1">
      <c r="A134" s="2">
        <v>132</v>
      </c>
      <c r="B134" s="2" t="s">
        <v>1743</v>
      </c>
      <c r="C134" s="2" t="s">
        <v>91</v>
      </c>
      <c r="D134" s="2" t="str">
        <f>"452659746"</f>
        <v>452659746</v>
      </c>
      <c r="E134" s="2" t="str">
        <f>"2020-12-01"</f>
        <v>2020-12-01</v>
      </c>
      <c r="F134" s="2" t="str">
        <f>"2022-12-01"</f>
        <v>2022-12-01</v>
      </c>
    </row>
    <row r="135" spans="1:6" ht="18" customHeight="1">
      <c r="A135" s="2">
        <v>133</v>
      </c>
      <c r="B135" s="2" t="s">
        <v>1744</v>
      </c>
      <c r="C135" s="2" t="s">
        <v>91</v>
      </c>
      <c r="D135" s="2" t="str">
        <f>"452659746"</f>
        <v>452659746</v>
      </c>
      <c r="E135" s="2" t="str">
        <f>"2020-12-01"</f>
        <v>2020-12-01</v>
      </c>
      <c r="F135" s="2" t="str">
        <f>"2022-12-01"</f>
        <v>2022-12-01</v>
      </c>
    </row>
    <row r="136" spans="1:6" ht="18" customHeight="1">
      <c r="A136" s="2">
        <v>134</v>
      </c>
      <c r="B136" s="2" t="s">
        <v>1745</v>
      </c>
      <c r="C136" s="2" t="s">
        <v>91</v>
      </c>
      <c r="D136" s="2" t="str">
        <f>"452659746"</f>
        <v>452659746</v>
      </c>
      <c r="E136" s="2" t="str">
        <f>"2020-08-01"</f>
        <v>2020-08-01</v>
      </c>
      <c r="F136" s="2" t="str">
        <f>"2022-12-01"</f>
        <v>2022-12-01</v>
      </c>
    </row>
    <row r="137" spans="1:6" ht="18" customHeight="1">
      <c r="A137" s="2">
        <v>135</v>
      </c>
      <c r="B137" s="2" t="s">
        <v>1746</v>
      </c>
      <c r="C137" s="2" t="s">
        <v>91</v>
      </c>
      <c r="D137" s="2" t="str">
        <f>"452659746"</f>
        <v>452659746</v>
      </c>
      <c r="E137" s="2" t="str">
        <f>"2020-03-01"</f>
        <v>2020-03-01</v>
      </c>
      <c r="F137" s="2" t="str">
        <f>"2022-12-01"</f>
        <v>2022-12-01</v>
      </c>
    </row>
    <row r="138" spans="1:6" ht="18" customHeight="1">
      <c r="A138" s="2">
        <v>136</v>
      </c>
      <c r="B138" s="2" t="s">
        <v>1747</v>
      </c>
      <c r="C138" s="2" t="s">
        <v>91</v>
      </c>
      <c r="D138" s="2" t="str">
        <f>"452659746"</f>
        <v>452659746</v>
      </c>
      <c r="E138" s="2" t="str">
        <f>"2021-03-01"</f>
        <v>2021-03-01</v>
      </c>
      <c r="F138" s="2" t="str">
        <f>"2022-12-01"</f>
        <v>2022-12-01</v>
      </c>
    </row>
    <row r="139" spans="1:6" ht="18" customHeight="1">
      <c r="A139" s="2">
        <v>137</v>
      </c>
      <c r="B139" s="2" t="s">
        <v>1732</v>
      </c>
      <c r="C139" s="2" t="s">
        <v>13</v>
      </c>
      <c r="D139" s="2" t="str">
        <f>"452659065"</f>
        <v>452659065</v>
      </c>
      <c r="E139" s="2" t="str">
        <f>"2020-08-01"</f>
        <v>2020-08-01</v>
      </c>
      <c r="F139" s="2" t="str">
        <f>"2025-07-01"</f>
        <v>2025-07-01</v>
      </c>
    </row>
    <row r="140" spans="1:6" ht="18" customHeight="1">
      <c r="A140" s="2">
        <v>138</v>
      </c>
      <c r="B140" s="2" t="s">
        <v>1733</v>
      </c>
      <c r="C140" s="2" t="s">
        <v>13</v>
      </c>
      <c r="D140" s="2" t="str">
        <f>"452659065"</f>
        <v>452659065</v>
      </c>
      <c r="E140" s="2" t="str">
        <f>"2020-07-01"</f>
        <v>2020-07-01</v>
      </c>
      <c r="F140" s="2" t="str">
        <f>"2025-06-01"</f>
        <v>2025-06-01</v>
      </c>
    </row>
    <row r="141" spans="1:6" ht="18" customHeight="1">
      <c r="A141" s="2">
        <v>139</v>
      </c>
      <c r="B141" s="2" t="s">
        <v>1734</v>
      </c>
      <c r="C141" s="2" t="s">
        <v>13</v>
      </c>
      <c r="D141" s="2" t="str">
        <f>"452659065"</f>
        <v>452659065</v>
      </c>
      <c r="E141" s="2" t="str">
        <f>"2021-05-01"</f>
        <v>2021-05-01</v>
      </c>
      <c r="F141" s="2" t="str">
        <f>"2026-04-01"</f>
        <v>2026-04-01</v>
      </c>
    </row>
    <row r="142" spans="1:6" ht="18" customHeight="1">
      <c r="A142" s="2">
        <v>140</v>
      </c>
      <c r="B142" s="2" t="s">
        <v>1735</v>
      </c>
      <c r="C142" s="2" t="s">
        <v>13</v>
      </c>
      <c r="D142" s="2" t="str">
        <f>"452659065"</f>
        <v>452659065</v>
      </c>
      <c r="E142" s="2" t="str">
        <f>"2020-07-01"</f>
        <v>2020-07-01</v>
      </c>
      <c r="F142" s="2" t="str">
        <f>"2025-06-01"</f>
        <v>2025-06-01</v>
      </c>
    </row>
    <row r="143" spans="1:6" ht="18" customHeight="1">
      <c r="A143" s="2">
        <v>141</v>
      </c>
      <c r="B143" s="2" t="s">
        <v>1730</v>
      </c>
      <c r="C143" s="2" t="s">
        <v>122</v>
      </c>
      <c r="D143" s="2" t="str">
        <f>"452658376"</f>
        <v>452658376</v>
      </c>
      <c r="E143" s="2" t="str">
        <f>"2021-09-01"</f>
        <v>2021-09-01</v>
      </c>
      <c r="F143" s="2" t="str">
        <f>"2023-09-01"</f>
        <v>2023-09-01</v>
      </c>
    </row>
    <row r="144" spans="1:6" ht="18" customHeight="1">
      <c r="A144" s="2">
        <v>142</v>
      </c>
      <c r="B144" s="2" t="s">
        <v>1731</v>
      </c>
      <c r="C144" s="2" t="s">
        <v>122</v>
      </c>
      <c r="D144" s="2" t="str">
        <f>"452658376"</f>
        <v>452658376</v>
      </c>
      <c r="E144" s="2" t="str">
        <f>"2021-07-01"</f>
        <v>2021-07-01</v>
      </c>
      <c r="F144" s="2" t="str">
        <f>"2023-07-01"</f>
        <v>2023-07-01</v>
      </c>
    </row>
    <row r="145" spans="1:6" ht="18" customHeight="1">
      <c r="A145" s="2">
        <v>143</v>
      </c>
      <c r="B145" s="2" t="s">
        <v>1728</v>
      </c>
      <c r="C145" s="2" t="s">
        <v>127</v>
      </c>
      <c r="D145" s="2" t="str">
        <f>"452657736"</f>
        <v>452657736</v>
      </c>
      <c r="E145" s="2" t="str">
        <f>"2021-01-01"</f>
        <v>2021-01-01</v>
      </c>
      <c r="F145" s="2" t="str">
        <f>"2023-12-01"</f>
        <v>2023-12-01</v>
      </c>
    </row>
    <row r="146" spans="1:6" ht="18" customHeight="1">
      <c r="A146" s="2">
        <v>144</v>
      </c>
      <c r="B146" s="2" t="s">
        <v>1729</v>
      </c>
      <c r="C146" s="2" t="s">
        <v>127</v>
      </c>
      <c r="D146" s="2" t="str">
        <f>"452657736"</f>
        <v>452657736</v>
      </c>
      <c r="E146" s="2" t="str">
        <f>"2021-01-01"</f>
        <v>2021-01-01</v>
      </c>
      <c r="F146" s="2" t="str">
        <f>"2023-12-01"</f>
        <v>2023-12-01</v>
      </c>
    </row>
    <row r="147" spans="1:6" ht="18" customHeight="1">
      <c r="A147" s="2">
        <v>145</v>
      </c>
      <c r="B147" s="2" t="s">
        <v>1716</v>
      </c>
      <c r="C147" s="2" t="s">
        <v>19</v>
      </c>
      <c r="D147" s="2" t="str">
        <f>"452657635"</f>
        <v>452657635</v>
      </c>
      <c r="E147" s="2" t="str">
        <f>"2022-01-01"</f>
        <v>2022-01-01</v>
      </c>
      <c r="F147" s="2" t="str">
        <f>"2026-12-01"</f>
        <v>2026-12-01</v>
      </c>
    </row>
    <row r="148" spans="1:6" ht="18" customHeight="1">
      <c r="A148" s="2">
        <v>146</v>
      </c>
      <c r="B148" s="2" t="s">
        <v>1717</v>
      </c>
      <c r="C148" s="2" t="s">
        <v>19</v>
      </c>
      <c r="D148" s="2" t="str">
        <f>"452657635"</f>
        <v>452657635</v>
      </c>
      <c r="E148" s="2" t="str">
        <f>"2022-01-01"</f>
        <v>2022-01-01</v>
      </c>
      <c r="F148" s="2" t="str">
        <f>"2026-12-01"</f>
        <v>2026-12-01</v>
      </c>
    </row>
    <row r="149" spans="1:6" ht="18" customHeight="1">
      <c r="A149" s="2">
        <v>147</v>
      </c>
      <c r="B149" s="2" t="s">
        <v>1718</v>
      </c>
      <c r="C149" s="2" t="s">
        <v>19</v>
      </c>
      <c r="D149" s="2" t="str">
        <f>"452657635"</f>
        <v>452657635</v>
      </c>
      <c r="E149" s="2" t="str">
        <f>"2022-01-01"</f>
        <v>2022-01-01</v>
      </c>
      <c r="F149" s="2" t="str">
        <f>"2026-12-01"</f>
        <v>2026-12-01</v>
      </c>
    </row>
    <row r="150" spans="1:6" ht="18" customHeight="1">
      <c r="A150" s="2">
        <v>148</v>
      </c>
      <c r="B150" s="2" t="s">
        <v>1719</v>
      </c>
      <c r="C150" s="2" t="s">
        <v>19</v>
      </c>
      <c r="D150" s="2" t="str">
        <f>"452657635"</f>
        <v>452657635</v>
      </c>
      <c r="E150" s="2" t="str">
        <f>"2022-07-01"</f>
        <v>2022-07-01</v>
      </c>
      <c r="F150" s="2" t="str">
        <f>"2027-06-01"</f>
        <v>2027-06-01</v>
      </c>
    </row>
    <row r="151" spans="1:6" ht="18" customHeight="1">
      <c r="A151" s="2">
        <v>149</v>
      </c>
      <c r="B151" s="2" t="s">
        <v>1720</v>
      </c>
      <c r="C151" s="2" t="s">
        <v>19</v>
      </c>
      <c r="D151" s="2" t="str">
        <f>"452657635"</f>
        <v>452657635</v>
      </c>
      <c r="E151" s="2" t="str">
        <f>"2022-01-01"</f>
        <v>2022-01-01</v>
      </c>
      <c r="F151" s="2" t="str">
        <f>"2026-12-01"</f>
        <v>2026-12-01</v>
      </c>
    </row>
    <row r="152" spans="1:6" ht="18" customHeight="1">
      <c r="A152" s="2">
        <v>150</v>
      </c>
      <c r="B152" s="2" t="s">
        <v>1721</v>
      </c>
      <c r="C152" s="2" t="s">
        <v>19</v>
      </c>
      <c r="D152" s="2" t="str">
        <f>"452657635"</f>
        <v>452657635</v>
      </c>
      <c r="E152" s="2" t="str">
        <f>"2022-04-01"</f>
        <v>2022-04-01</v>
      </c>
      <c r="F152" s="2" t="str">
        <f>"2027-03-01"</f>
        <v>2027-03-01</v>
      </c>
    </row>
    <row r="153" spans="1:6" ht="18" customHeight="1">
      <c r="A153" s="2">
        <v>151</v>
      </c>
      <c r="B153" s="2" t="s">
        <v>1722</v>
      </c>
      <c r="C153" s="2" t="s">
        <v>19</v>
      </c>
      <c r="D153" s="2" t="str">
        <f>"452657635"</f>
        <v>452657635</v>
      </c>
      <c r="E153" s="2" t="str">
        <f>"2022-01-01"</f>
        <v>2022-01-01</v>
      </c>
      <c r="F153" s="2" t="str">
        <f>"2026-12-01"</f>
        <v>2026-12-01</v>
      </c>
    </row>
    <row r="154" spans="1:6" ht="18" customHeight="1">
      <c r="A154" s="2">
        <v>152</v>
      </c>
      <c r="B154" s="2" t="s">
        <v>1723</v>
      </c>
      <c r="C154" s="2" t="s">
        <v>19</v>
      </c>
      <c r="D154" s="2" t="str">
        <f>"452657635"</f>
        <v>452657635</v>
      </c>
      <c r="E154" s="2" t="str">
        <f>"2022-01-01"</f>
        <v>2022-01-01</v>
      </c>
      <c r="F154" s="2" t="str">
        <f>"2026-12-01"</f>
        <v>2026-12-01</v>
      </c>
    </row>
    <row r="155" spans="1:6" ht="18" customHeight="1">
      <c r="A155" s="2">
        <v>153</v>
      </c>
      <c r="B155" s="2" t="s">
        <v>1724</v>
      </c>
      <c r="C155" s="2" t="s">
        <v>19</v>
      </c>
      <c r="D155" s="2" t="str">
        <f>"452657635"</f>
        <v>452657635</v>
      </c>
      <c r="E155" s="2" t="str">
        <f>"2022-04-01"</f>
        <v>2022-04-01</v>
      </c>
      <c r="F155" s="2" t="str">
        <f>"2027-03-01"</f>
        <v>2027-03-01</v>
      </c>
    </row>
    <row r="156" spans="1:6" ht="18" customHeight="1">
      <c r="A156" s="2">
        <v>154</v>
      </c>
      <c r="B156" s="2" t="s">
        <v>1725</v>
      </c>
      <c r="C156" s="2" t="s">
        <v>19</v>
      </c>
      <c r="D156" s="2" t="str">
        <f>"452657635"</f>
        <v>452657635</v>
      </c>
      <c r="E156" s="2" t="str">
        <f>"2022-04-01"</f>
        <v>2022-04-01</v>
      </c>
      <c r="F156" s="2" t="str">
        <f>"2027-03-01"</f>
        <v>2027-03-01</v>
      </c>
    </row>
    <row r="157" spans="1:6" ht="18" customHeight="1">
      <c r="A157" s="2">
        <v>155</v>
      </c>
      <c r="B157" s="2" t="s">
        <v>1726</v>
      </c>
      <c r="C157" s="2" t="s">
        <v>19</v>
      </c>
      <c r="D157" s="2" t="str">
        <f>"452657635"</f>
        <v>452657635</v>
      </c>
      <c r="E157" s="2" t="str">
        <f>"2022-07-01"</f>
        <v>2022-07-01</v>
      </c>
      <c r="F157" s="2" t="str">
        <f>"2027-06-01"</f>
        <v>2027-06-01</v>
      </c>
    </row>
    <row r="158" spans="1:6" ht="18" customHeight="1">
      <c r="A158" s="2">
        <v>156</v>
      </c>
      <c r="B158" s="2" t="s">
        <v>1727</v>
      </c>
      <c r="C158" s="2" t="s">
        <v>19</v>
      </c>
      <c r="D158" s="2" t="str">
        <f>"452657635"</f>
        <v>452657635</v>
      </c>
      <c r="E158" s="2" t="str">
        <f>"2022-01-01"</f>
        <v>2022-01-01</v>
      </c>
      <c r="F158" s="2" t="str">
        <f>"2026-12-01"</f>
        <v>2026-12-01</v>
      </c>
    </row>
    <row r="159" spans="1:6" ht="18" customHeight="1">
      <c r="A159" s="2">
        <v>157</v>
      </c>
      <c r="B159" s="2" t="s">
        <v>1711</v>
      </c>
      <c r="C159" s="2" t="s">
        <v>57</v>
      </c>
      <c r="D159" s="2" t="str">
        <f>"452657581"</f>
        <v>452657581</v>
      </c>
      <c r="E159" s="2" t="str">
        <f>"2022-01-01"</f>
        <v>2022-01-01</v>
      </c>
      <c r="F159" s="2" t="str">
        <f>"2026-12-01"</f>
        <v>2026-12-01</v>
      </c>
    </row>
    <row r="160" spans="1:6" ht="18" customHeight="1">
      <c r="A160" s="2">
        <v>158</v>
      </c>
      <c r="B160" s="2" t="s">
        <v>1712</v>
      </c>
      <c r="C160" s="2" t="s">
        <v>57</v>
      </c>
      <c r="D160" s="2" t="str">
        <f>"452657581"</f>
        <v>452657581</v>
      </c>
      <c r="E160" s="2" t="str">
        <f>"2022-01-01"</f>
        <v>2022-01-01</v>
      </c>
      <c r="F160" s="2" t="str">
        <f>"2026-12-01"</f>
        <v>2026-12-01</v>
      </c>
    </row>
    <row r="161" spans="1:6" ht="18" customHeight="1">
      <c r="A161" s="2">
        <v>159</v>
      </c>
      <c r="B161" s="2" t="s">
        <v>1713</v>
      </c>
      <c r="C161" s="2" t="s">
        <v>57</v>
      </c>
      <c r="D161" s="2" t="str">
        <f>"452657581"</f>
        <v>452657581</v>
      </c>
      <c r="E161" s="2" t="str">
        <f>"2022-07-01"</f>
        <v>2022-07-01</v>
      </c>
      <c r="F161" s="2" t="str">
        <f>"2027-06-01"</f>
        <v>2027-06-01</v>
      </c>
    </row>
    <row r="162" spans="1:6" ht="18" customHeight="1">
      <c r="A162" s="2">
        <v>160</v>
      </c>
      <c r="B162" s="2" t="s">
        <v>1714</v>
      </c>
      <c r="C162" s="2" t="s">
        <v>57</v>
      </c>
      <c r="D162" s="2" t="str">
        <f>"452657581"</f>
        <v>452657581</v>
      </c>
      <c r="E162" s="2" t="str">
        <f>"2022-01-01"</f>
        <v>2022-01-01</v>
      </c>
      <c r="F162" s="2" t="str">
        <f>"2026-12-01"</f>
        <v>2026-12-01</v>
      </c>
    </row>
    <row r="163" spans="1:6" ht="18" customHeight="1">
      <c r="A163" s="2">
        <v>161</v>
      </c>
      <c r="B163" s="2" t="s">
        <v>1715</v>
      </c>
      <c r="C163" s="2" t="s">
        <v>57</v>
      </c>
      <c r="D163" s="2" t="str">
        <f>"452657581"</f>
        <v>452657581</v>
      </c>
      <c r="E163" s="2" t="str">
        <f>"2022-01-01"</f>
        <v>2022-01-01</v>
      </c>
      <c r="F163" s="2" t="str">
        <f>"2026-12-01"</f>
        <v>2026-12-01</v>
      </c>
    </row>
    <row r="164" spans="1:6" ht="18" customHeight="1">
      <c r="A164" s="2">
        <v>162</v>
      </c>
      <c r="B164" s="2" t="s">
        <v>1710</v>
      </c>
      <c r="C164" s="2" t="s">
        <v>161</v>
      </c>
      <c r="D164" s="2" t="str">
        <f>"452657524"</f>
        <v>452657524</v>
      </c>
      <c r="E164" s="2" t="str">
        <f>"2019-09-01"</f>
        <v>2019-09-01</v>
      </c>
      <c r="F164" s="2" t="str">
        <f>"2025-09-01"</f>
        <v>2025-09-01</v>
      </c>
    </row>
    <row r="165" spans="1:6" ht="18" customHeight="1">
      <c r="A165" s="2">
        <v>163</v>
      </c>
      <c r="B165" s="2" t="s">
        <v>1707</v>
      </c>
      <c r="C165" s="2" t="s">
        <v>27</v>
      </c>
      <c r="D165" s="2" t="str">
        <f>"452657447"</f>
        <v>452657447</v>
      </c>
      <c r="E165" s="2" t="str">
        <f>"2021-08-01"</f>
        <v>2021-08-01</v>
      </c>
      <c r="F165" s="2" t="str">
        <f>"2023-08-01"</f>
        <v>2023-08-01</v>
      </c>
    </row>
    <row r="166" spans="1:6" ht="18" customHeight="1">
      <c r="A166" s="2">
        <v>164</v>
      </c>
      <c r="B166" s="2" t="s">
        <v>1708</v>
      </c>
      <c r="C166" s="2" t="s">
        <v>27</v>
      </c>
      <c r="D166" s="2" t="str">
        <f>"452657447"</f>
        <v>452657447</v>
      </c>
      <c r="E166" s="2" t="str">
        <f>"2021-06-01"</f>
        <v>2021-06-01</v>
      </c>
      <c r="F166" s="2" t="str">
        <f>"2023-06-01"</f>
        <v>2023-06-01</v>
      </c>
    </row>
    <row r="167" spans="1:6" ht="18" customHeight="1">
      <c r="A167" s="2">
        <v>165</v>
      </c>
      <c r="B167" s="2" t="s">
        <v>1709</v>
      </c>
      <c r="C167" s="2" t="s">
        <v>27</v>
      </c>
      <c r="D167" s="2" t="str">
        <f>"452657447"</f>
        <v>452657447</v>
      </c>
      <c r="E167" s="2" t="str">
        <f>"2022-06-01"</f>
        <v>2022-06-01</v>
      </c>
      <c r="F167" s="2" t="str">
        <f>"2023-06-01"</f>
        <v>2023-06-01</v>
      </c>
    </row>
    <row r="168" spans="1:6" ht="18" customHeight="1">
      <c r="A168" s="2">
        <v>166</v>
      </c>
      <c r="B168" s="2" t="s">
        <v>1705</v>
      </c>
      <c r="C168" s="2" t="s">
        <v>64</v>
      </c>
      <c r="D168" s="2" t="str">
        <f>"452657332"</f>
        <v>452657332</v>
      </c>
      <c r="E168" s="2" t="str">
        <f>"2022-07-01"</f>
        <v>2022-07-01</v>
      </c>
      <c r="F168" s="2" t="str">
        <f>"2025-07-01"</f>
        <v>2025-07-01</v>
      </c>
    </row>
    <row r="169" spans="1:6" ht="18" customHeight="1">
      <c r="A169" s="2">
        <v>167</v>
      </c>
      <c r="B169" s="2" t="s">
        <v>1706</v>
      </c>
      <c r="C169" s="2" t="s">
        <v>64</v>
      </c>
      <c r="D169" s="2" t="str">
        <f>"452657332"</f>
        <v>452657332</v>
      </c>
      <c r="E169" s="2" t="str">
        <f>"2021-05-01"</f>
        <v>2021-05-01</v>
      </c>
      <c r="F169" s="2" t="str">
        <f>"2024-04-01"</f>
        <v>2024-04-01</v>
      </c>
    </row>
    <row r="170" spans="1:6" ht="18" customHeight="1">
      <c r="A170" s="2">
        <v>168</v>
      </c>
      <c r="B170" s="2" t="s">
        <v>1690</v>
      </c>
      <c r="C170" s="2" t="s">
        <v>167</v>
      </c>
      <c r="D170" s="2" t="str">
        <f>"452655679"</f>
        <v>452655679</v>
      </c>
      <c r="E170" s="2" t="str">
        <f>"2021-04-01"</f>
        <v>2021-04-01</v>
      </c>
      <c r="F170" s="2" t="str">
        <f>"2024-03-01"</f>
        <v>2024-03-01</v>
      </c>
    </row>
    <row r="171" spans="1:6" ht="18" customHeight="1">
      <c r="A171" s="2">
        <v>169</v>
      </c>
      <c r="B171" s="2" t="s">
        <v>1691</v>
      </c>
      <c r="C171" s="2" t="s">
        <v>167</v>
      </c>
      <c r="D171" s="2" t="str">
        <f>"452655679"</f>
        <v>452655679</v>
      </c>
      <c r="E171" s="2" t="str">
        <f>"2021-06-01"</f>
        <v>2021-06-01</v>
      </c>
      <c r="F171" s="2" t="str">
        <f>"2024-06-01"</f>
        <v>2024-06-01</v>
      </c>
    </row>
    <row r="172" spans="1:6" ht="18" customHeight="1">
      <c r="A172" s="2">
        <v>170</v>
      </c>
      <c r="B172" s="2" t="s">
        <v>1692</v>
      </c>
      <c r="C172" s="2" t="s">
        <v>167</v>
      </c>
      <c r="D172" s="2" t="str">
        <f>"452655679"</f>
        <v>452655679</v>
      </c>
      <c r="E172" s="2" t="str">
        <f>"2021-04-01"</f>
        <v>2021-04-01</v>
      </c>
      <c r="F172" s="2" t="str">
        <f>"2024-03-01"</f>
        <v>2024-03-01</v>
      </c>
    </row>
    <row r="173" spans="1:6" ht="18" customHeight="1">
      <c r="A173" s="2">
        <v>171</v>
      </c>
      <c r="B173" s="2" t="s">
        <v>1693</v>
      </c>
      <c r="C173" s="2" t="s">
        <v>167</v>
      </c>
      <c r="D173" s="2" t="str">
        <f>"452655679"</f>
        <v>452655679</v>
      </c>
      <c r="E173" s="2" t="str">
        <f>"2016-06-01"</f>
        <v>2016-06-01</v>
      </c>
      <c r="F173" s="2" t="str">
        <f>"2024-06-01"</f>
        <v>2024-06-01</v>
      </c>
    </row>
    <row r="174" spans="1:6" ht="18" customHeight="1">
      <c r="A174" s="2">
        <v>172</v>
      </c>
      <c r="B174" s="2" t="s">
        <v>1694</v>
      </c>
      <c r="C174" s="2" t="s">
        <v>167</v>
      </c>
      <c r="D174" s="2" t="str">
        <f>"452655679"</f>
        <v>452655679</v>
      </c>
      <c r="E174" s="2" t="str">
        <f>"2017-09-01"</f>
        <v>2017-09-01</v>
      </c>
      <c r="F174" s="2" t="str">
        <f>"2025-09-01"</f>
        <v>2025-09-01</v>
      </c>
    </row>
    <row r="175" spans="1:6" ht="18" customHeight="1">
      <c r="A175" s="2">
        <v>173</v>
      </c>
      <c r="B175" s="2" t="s">
        <v>1695</v>
      </c>
      <c r="C175" s="2" t="s">
        <v>167</v>
      </c>
      <c r="D175" s="2" t="str">
        <f>"452655679"</f>
        <v>452655679</v>
      </c>
      <c r="E175" s="2" t="str">
        <f>"2021-01-01"</f>
        <v>2021-01-01</v>
      </c>
      <c r="F175" s="2" t="str">
        <f>"2024-01-01"</f>
        <v>2024-01-01</v>
      </c>
    </row>
    <row r="176" spans="1:6" ht="18" customHeight="1">
      <c r="A176" s="2">
        <v>174</v>
      </c>
      <c r="B176" s="2" t="s">
        <v>1696</v>
      </c>
      <c r="C176" s="2" t="s">
        <v>167</v>
      </c>
      <c r="D176" s="2" t="str">
        <f>"452655679"</f>
        <v>452655679</v>
      </c>
      <c r="E176" s="2" t="str">
        <f>"2017-09-01"</f>
        <v>2017-09-01</v>
      </c>
      <c r="F176" s="2" t="str">
        <f>"2025-09-01"</f>
        <v>2025-09-01</v>
      </c>
    </row>
    <row r="177" spans="1:6" ht="18" customHeight="1">
      <c r="A177" s="2">
        <v>175</v>
      </c>
      <c r="B177" s="2" t="s">
        <v>1697</v>
      </c>
      <c r="C177" s="2" t="s">
        <v>167</v>
      </c>
      <c r="D177" s="2" t="str">
        <f>"452655679"</f>
        <v>452655679</v>
      </c>
      <c r="E177" s="2" t="str">
        <f>"2017-09-01"</f>
        <v>2017-09-01</v>
      </c>
      <c r="F177" s="2" t="str">
        <f>"2025-09-01"</f>
        <v>2025-09-01</v>
      </c>
    </row>
    <row r="178" spans="1:6" ht="18" customHeight="1">
      <c r="A178" s="2">
        <v>176</v>
      </c>
      <c r="B178" s="2" t="s">
        <v>1698</v>
      </c>
      <c r="C178" s="2" t="s">
        <v>167</v>
      </c>
      <c r="D178" s="2" t="str">
        <f>"452655679"</f>
        <v>452655679</v>
      </c>
      <c r="E178" s="2" t="str">
        <f>"2020-11-01"</f>
        <v>2020-11-01</v>
      </c>
      <c r="F178" s="2" t="str">
        <f>"2023-11-01"</f>
        <v>2023-11-01</v>
      </c>
    </row>
    <row r="179" spans="1:6" ht="18" customHeight="1">
      <c r="A179" s="2">
        <v>177</v>
      </c>
      <c r="B179" s="2" t="s">
        <v>1699</v>
      </c>
      <c r="C179" s="2" t="s">
        <v>167</v>
      </c>
      <c r="D179" s="2" t="str">
        <f>"452655679"</f>
        <v>452655679</v>
      </c>
      <c r="E179" s="2" t="str">
        <f>"2021-09-01"</f>
        <v>2021-09-01</v>
      </c>
      <c r="F179" s="2" t="str">
        <f>"2024-09-01"</f>
        <v>2024-09-01</v>
      </c>
    </row>
    <row r="180" spans="1:6" ht="18" customHeight="1">
      <c r="A180" s="2">
        <v>178</v>
      </c>
      <c r="B180" s="2" t="s">
        <v>1700</v>
      </c>
      <c r="C180" s="2" t="s">
        <v>167</v>
      </c>
      <c r="D180" s="2" t="str">
        <f>"452655679"</f>
        <v>452655679</v>
      </c>
      <c r="E180" s="2" t="str">
        <f>"2018-04-01"</f>
        <v>2018-04-01</v>
      </c>
      <c r="F180" s="2" t="str">
        <f>"2024-04-01"</f>
        <v>2024-04-01</v>
      </c>
    </row>
    <row r="181" spans="1:6" ht="18" customHeight="1">
      <c r="A181" s="2">
        <v>179</v>
      </c>
      <c r="B181" s="2" t="s">
        <v>1701</v>
      </c>
      <c r="C181" s="2" t="s">
        <v>167</v>
      </c>
      <c r="D181" s="2" t="str">
        <f>"452655679"</f>
        <v>452655679</v>
      </c>
      <c r="E181" s="2" t="str">
        <f>"2020-01-01"</f>
        <v>2020-01-01</v>
      </c>
      <c r="F181" s="2" t="str">
        <f>"2028-01-01"</f>
        <v>2028-01-01</v>
      </c>
    </row>
    <row r="182" spans="1:6" ht="18" customHeight="1">
      <c r="A182" s="2">
        <v>180</v>
      </c>
      <c r="B182" s="2" t="s">
        <v>1702</v>
      </c>
      <c r="C182" s="2" t="s">
        <v>167</v>
      </c>
      <c r="D182" s="2" t="str">
        <f>"452655679"</f>
        <v>452655679</v>
      </c>
      <c r="E182" s="2" t="str">
        <f>"2021-01-01"</f>
        <v>2021-01-01</v>
      </c>
      <c r="F182" s="2" t="str">
        <f>"2024-01-01"</f>
        <v>2024-01-01</v>
      </c>
    </row>
    <row r="183" spans="1:6" ht="18" customHeight="1">
      <c r="A183" s="2">
        <v>181</v>
      </c>
      <c r="B183" s="2" t="s">
        <v>1703</v>
      </c>
      <c r="C183" s="2" t="s">
        <v>167</v>
      </c>
      <c r="D183" s="2" t="str">
        <f>"452655679"</f>
        <v>452655679</v>
      </c>
      <c r="E183" s="2" t="str">
        <f>"2020-01-01"</f>
        <v>2020-01-01</v>
      </c>
      <c r="F183" s="2" t="str">
        <f>"2023-01-01"</f>
        <v>2023-01-01</v>
      </c>
    </row>
    <row r="184" spans="1:6" ht="18" customHeight="1">
      <c r="A184" s="2">
        <v>182</v>
      </c>
      <c r="B184" s="2" t="s">
        <v>1704</v>
      </c>
      <c r="C184" s="2" t="s">
        <v>167</v>
      </c>
      <c r="D184" s="2" t="str">
        <f>"452655679"</f>
        <v>452655679</v>
      </c>
      <c r="E184" s="2" t="str">
        <f>"2021-04-01"</f>
        <v>2021-04-01</v>
      </c>
      <c r="F184" s="2" t="str">
        <f>"2024-04-01"</f>
        <v>2024-04-01</v>
      </c>
    </row>
    <row r="185" spans="1:6" ht="18" customHeight="1">
      <c r="A185" s="2">
        <v>183</v>
      </c>
      <c r="B185" s="2" t="s">
        <v>1680</v>
      </c>
      <c r="C185" s="2" t="s">
        <v>137</v>
      </c>
      <c r="D185" s="2" t="str">
        <f>"452655494"</f>
        <v>452655494</v>
      </c>
      <c r="E185" s="2" t="str">
        <f>"2021-08-01"</f>
        <v>2021-08-01</v>
      </c>
      <c r="F185" s="2" t="str">
        <f>"2026-08-01"</f>
        <v>2026-08-01</v>
      </c>
    </row>
    <row r="186" spans="1:6" ht="18" customHeight="1">
      <c r="A186" s="2">
        <v>184</v>
      </c>
      <c r="B186" s="2" t="s">
        <v>1681</v>
      </c>
      <c r="C186" s="2" t="s">
        <v>137</v>
      </c>
      <c r="D186" s="2" t="str">
        <f>"452655494"</f>
        <v>452655494</v>
      </c>
      <c r="E186" s="2" t="str">
        <f>"2019-01-01"</f>
        <v>2019-01-01</v>
      </c>
      <c r="F186" s="2" t="str">
        <f>"2024-12-01"</f>
        <v>2024-12-01</v>
      </c>
    </row>
    <row r="187" spans="1:6" ht="18" customHeight="1">
      <c r="A187" s="2">
        <v>185</v>
      </c>
      <c r="B187" s="2" t="s">
        <v>1682</v>
      </c>
      <c r="C187" s="2" t="s">
        <v>137</v>
      </c>
      <c r="D187" s="2" t="str">
        <f>"452655494"</f>
        <v>452655494</v>
      </c>
      <c r="E187" s="2" t="str">
        <f>"2019-01-01"</f>
        <v>2019-01-01</v>
      </c>
      <c r="F187" s="2" t="str">
        <f>"2024-12-01"</f>
        <v>2024-12-01</v>
      </c>
    </row>
    <row r="188" spans="1:6" ht="18" customHeight="1">
      <c r="A188" s="2">
        <v>186</v>
      </c>
      <c r="B188" s="2" t="s">
        <v>1683</v>
      </c>
      <c r="C188" s="2" t="s">
        <v>137</v>
      </c>
      <c r="D188" s="2" t="str">
        <f>"452655494"</f>
        <v>452655494</v>
      </c>
      <c r="E188" s="2" t="str">
        <f>"2019-01-01"</f>
        <v>2019-01-01</v>
      </c>
      <c r="F188" s="2" t="str">
        <f>"2024-12-01"</f>
        <v>2024-12-01</v>
      </c>
    </row>
    <row r="189" spans="1:6" ht="18" customHeight="1">
      <c r="A189" s="2">
        <v>187</v>
      </c>
      <c r="B189" s="2" t="s">
        <v>1684</v>
      </c>
      <c r="C189" s="2" t="s">
        <v>137</v>
      </c>
      <c r="D189" s="2" t="str">
        <f>"452655494"</f>
        <v>452655494</v>
      </c>
      <c r="E189" s="2" t="str">
        <f>"2019-01-01"</f>
        <v>2019-01-01</v>
      </c>
      <c r="F189" s="2" t="str">
        <f>"2024-12-01"</f>
        <v>2024-12-01</v>
      </c>
    </row>
    <row r="190" spans="1:6" ht="18" customHeight="1">
      <c r="A190" s="2">
        <v>188</v>
      </c>
      <c r="B190" s="2" t="s">
        <v>1685</v>
      </c>
      <c r="C190" s="2" t="s">
        <v>137</v>
      </c>
      <c r="D190" s="2" t="str">
        <f>"452655494"</f>
        <v>452655494</v>
      </c>
      <c r="E190" s="2" t="str">
        <f>"2021-06-01"</f>
        <v>2021-06-01</v>
      </c>
      <c r="F190" s="2" t="str">
        <f>"2026-06-01"</f>
        <v>2026-06-01</v>
      </c>
    </row>
    <row r="191" spans="1:6" ht="18" customHeight="1">
      <c r="A191" s="2">
        <v>189</v>
      </c>
      <c r="B191" s="2" t="s">
        <v>1686</v>
      </c>
      <c r="C191" s="2" t="s">
        <v>137</v>
      </c>
      <c r="D191" s="2" t="str">
        <f>"452655494"</f>
        <v>452655494</v>
      </c>
      <c r="E191" s="2" t="str">
        <f>"2019-01-01"</f>
        <v>2019-01-01</v>
      </c>
      <c r="F191" s="2" t="str">
        <f>"2024-12-01"</f>
        <v>2024-12-01</v>
      </c>
    </row>
    <row r="192" spans="1:6" ht="18" customHeight="1">
      <c r="A192" s="2">
        <v>190</v>
      </c>
      <c r="B192" s="2" t="s">
        <v>1687</v>
      </c>
      <c r="C192" s="2" t="s">
        <v>137</v>
      </c>
      <c r="D192" s="2" t="str">
        <f>"452655494"</f>
        <v>452655494</v>
      </c>
      <c r="E192" s="2" t="str">
        <f>"2019-01-01"</f>
        <v>2019-01-01</v>
      </c>
      <c r="F192" s="2" t="str">
        <f>"2024-12-01"</f>
        <v>2024-12-01</v>
      </c>
    </row>
    <row r="193" spans="1:6" ht="18" customHeight="1">
      <c r="A193" s="2">
        <v>191</v>
      </c>
      <c r="B193" s="2" t="s">
        <v>1688</v>
      </c>
      <c r="C193" s="2" t="s">
        <v>137</v>
      </c>
      <c r="D193" s="2" t="str">
        <f>"452655494"</f>
        <v>452655494</v>
      </c>
      <c r="E193" s="2" t="str">
        <f>"2019-01-01"</f>
        <v>2019-01-01</v>
      </c>
      <c r="F193" s="2" t="str">
        <f>"2024-12-01"</f>
        <v>2024-12-01</v>
      </c>
    </row>
    <row r="194" spans="1:6" ht="18" customHeight="1">
      <c r="A194" s="2">
        <v>192</v>
      </c>
      <c r="B194" s="2" t="s">
        <v>1689</v>
      </c>
      <c r="C194" s="2" t="s">
        <v>137</v>
      </c>
      <c r="D194" s="2" t="str">
        <f>"452655494"</f>
        <v>452655494</v>
      </c>
      <c r="E194" s="2" t="str">
        <f>"2019-01-01"</f>
        <v>2019-01-01</v>
      </c>
      <c r="F194" s="2" t="str">
        <f>"2024-12-01"</f>
        <v>2024-12-01</v>
      </c>
    </row>
    <row r="195" spans="1:6" ht="18" customHeight="1">
      <c r="A195" s="2">
        <v>193</v>
      </c>
      <c r="B195" s="2" t="s">
        <v>1561</v>
      </c>
      <c r="C195" s="2" t="s">
        <v>66</v>
      </c>
      <c r="D195" s="2" t="str">
        <f>"452655429"</f>
        <v>452655429</v>
      </c>
      <c r="E195" s="2" t="str">
        <f>"2022-07-01"</f>
        <v>2022-07-01</v>
      </c>
      <c r="F195" s="2" t="str">
        <f>"2025-07-01"</f>
        <v>2025-07-01</v>
      </c>
    </row>
    <row r="196" spans="1:6" ht="18" customHeight="1">
      <c r="A196" s="2">
        <v>194</v>
      </c>
      <c r="B196" s="2" t="s">
        <v>1562</v>
      </c>
      <c r="C196" s="2" t="s">
        <v>66</v>
      </c>
      <c r="D196" s="2" t="str">
        <f>"452655429"</f>
        <v>452655429</v>
      </c>
      <c r="E196" s="2" t="str">
        <f>"2021-07-01"</f>
        <v>2021-07-01</v>
      </c>
      <c r="F196" s="2" t="str">
        <f>"2024-07-01"</f>
        <v>2024-07-01</v>
      </c>
    </row>
    <row r="197" spans="1:6" ht="18" customHeight="1">
      <c r="A197" s="2">
        <v>195</v>
      </c>
      <c r="B197" s="2" t="s">
        <v>1563</v>
      </c>
      <c r="C197" s="2" t="s">
        <v>66</v>
      </c>
      <c r="D197" s="2" t="str">
        <f>"452655429"</f>
        <v>452655429</v>
      </c>
      <c r="E197" s="2" t="str">
        <f>"2021-07-01"</f>
        <v>2021-07-01</v>
      </c>
      <c r="F197" s="2" t="str">
        <f>"2024-07-01"</f>
        <v>2024-07-01</v>
      </c>
    </row>
    <row r="198" spans="1:6" ht="18" customHeight="1">
      <c r="A198" s="2">
        <v>196</v>
      </c>
      <c r="B198" s="2" t="s">
        <v>1564</v>
      </c>
      <c r="C198" s="2" t="s">
        <v>66</v>
      </c>
      <c r="D198" s="2" t="str">
        <f>"452655429"</f>
        <v>452655429</v>
      </c>
      <c r="E198" s="2" t="str">
        <f>"2021-09-01"</f>
        <v>2021-09-01</v>
      </c>
      <c r="F198" s="2" t="str">
        <f>"2024-08-01"</f>
        <v>2024-08-01</v>
      </c>
    </row>
    <row r="199" spans="1:6" ht="18" customHeight="1">
      <c r="A199" s="2">
        <v>197</v>
      </c>
      <c r="B199" s="2" t="s">
        <v>1565</v>
      </c>
      <c r="C199" s="2" t="s">
        <v>66</v>
      </c>
      <c r="D199" s="2" t="str">
        <f>"452655429"</f>
        <v>452655429</v>
      </c>
      <c r="E199" s="2" t="str">
        <f>"2021-07-01"</f>
        <v>2021-07-01</v>
      </c>
      <c r="F199" s="2" t="str">
        <f>"2024-07-01"</f>
        <v>2024-07-01</v>
      </c>
    </row>
    <row r="200" spans="1:6" ht="18" customHeight="1">
      <c r="A200" s="2">
        <v>198</v>
      </c>
      <c r="B200" s="2" t="s">
        <v>1566</v>
      </c>
      <c r="C200" s="2" t="s">
        <v>66</v>
      </c>
      <c r="D200" s="2" t="str">
        <f>"452655429"</f>
        <v>452655429</v>
      </c>
      <c r="E200" s="2" t="str">
        <f>"2022-07-01"</f>
        <v>2022-07-01</v>
      </c>
      <c r="F200" s="2" t="str">
        <f>"2027-07-01"</f>
        <v>2027-07-01</v>
      </c>
    </row>
    <row r="201" spans="1:6" ht="18" customHeight="1">
      <c r="A201" s="2">
        <v>199</v>
      </c>
      <c r="B201" s="2" t="s">
        <v>1567</v>
      </c>
      <c r="C201" s="2" t="s">
        <v>66</v>
      </c>
      <c r="D201" s="2" t="str">
        <f>"452655429"</f>
        <v>452655429</v>
      </c>
      <c r="E201" s="2" t="str">
        <f>"2022-08-01"</f>
        <v>2022-08-01</v>
      </c>
      <c r="F201" s="2" t="str">
        <f>"2027-07-01"</f>
        <v>2027-07-01</v>
      </c>
    </row>
    <row r="202" spans="1:6" ht="18" customHeight="1">
      <c r="A202" s="2">
        <v>200</v>
      </c>
      <c r="B202" s="2" t="s">
        <v>1568</v>
      </c>
      <c r="C202" s="2" t="s">
        <v>66</v>
      </c>
      <c r="D202" s="2" t="str">
        <f>"452655429"</f>
        <v>452655429</v>
      </c>
      <c r="E202" s="2" t="str">
        <f>"2020-07-01"</f>
        <v>2020-07-01</v>
      </c>
      <c r="F202" s="2" t="str">
        <f>"2023-07-01"</f>
        <v>2023-07-01</v>
      </c>
    </row>
    <row r="203" spans="1:6" ht="18" customHeight="1">
      <c r="A203" s="2">
        <v>201</v>
      </c>
      <c r="B203" s="2" t="s">
        <v>1569</v>
      </c>
      <c r="C203" s="2" t="s">
        <v>66</v>
      </c>
      <c r="D203" s="2" t="str">
        <f>"452655429"</f>
        <v>452655429</v>
      </c>
      <c r="E203" s="2" t="str">
        <f>"2018-08-01"</f>
        <v>2018-08-01</v>
      </c>
      <c r="F203" s="2" t="str">
        <f>"2023-07-01"</f>
        <v>2023-07-01</v>
      </c>
    </row>
    <row r="204" spans="1:6" ht="18" customHeight="1">
      <c r="A204" s="2">
        <v>202</v>
      </c>
      <c r="B204" s="2" t="s">
        <v>1570</v>
      </c>
      <c r="C204" s="2" t="s">
        <v>66</v>
      </c>
      <c r="D204" s="2" t="str">
        <f>"452655429"</f>
        <v>452655429</v>
      </c>
      <c r="E204" s="2" t="str">
        <f>"2021-07-01"</f>
        <v>2021-07-01</v>
      </c>
      <c r="F204" s="2" t="str">
        <f>"2024-07-01"</f>
        <v>2024-07-01</v>
      </c>
    </row>
    <row r="205" spans="1:6" ht="18" customHeight="1">
      <c r="A205" s="2">
        <v>203</v>
      </c>
      <c r="B205" s="2" t="s">
        <v>1571</v>
      </c>
      <c r="C205" s="2" t="s">
        <v>66</v>
      </c>
      <c r="D205" s="2" t="str">
        <f>"452655429"</f>
        <v>452655429</v>
      </c>
      <c r="E205" s="2" t="str">
        <f>"2021-07-01"</f>
        <v>2021-07-01</v>
      </c>
      <c r="F205" s="2" t="str">
        <f>"2024-08-01"</f>
        <v>2024-08-01</v>
      </c>
    </row>
    <row r="206" spans="1:6" ht="18" customHeight="1">
      <c r="A206" s="2">
        <v>204</v>
      </c>
      <c r="B206" s="2" t="s">
        <v>1572</v>
      </c>
      <c r="C206" s="2" t="s">
        <v>66</v>
      </c>
      <c r="D206" s="2" t="str">
        <f>"452655429"</f>
        <v>452655429</v>
      </c>
      <c r="E206" s="2" t="str">
        <f>"2021-08-01"</f>
        <v>2021-08-01</v>
      </c>
      <c r="F206" s="2" t="str">
        <f>"2026-07-01"</f>
        <v>2026-07-01</v>
      </c>
    </row>
    <row r="207" spans="1:6" ht="18" customHeight="1">
      <c r="A207" s="2">
        <v>205</v>
      </c>
      <c r="B207" s="2" t="s">
        <v>1574</v>
      </c>
      <c r="C207" s="2" t="s">
        <v>66</v>
      </c>
      <c r="D207" s="2" t="str">
        <f>"452655429"</f>
        <v>452655429</v>
      </c>
      <c r="E207" s="2" t="str">
        <f>"2021-07-01"</f>
        <v>2021-07-01</v>
      </c>
      <c r="F207" s="2" t="str">
        <f>"2024-07-01"</f>
        <v>2024-07-01</v>
      </c>
    </row>
    <row r="208" spans="1:6" ht="18" customHeight="1">
      <c r="A208" s="2">
        <v>206</v>
      </c>
      <c r="B208" s="2" t="s">
        <v>1575</v>
      </c>
      <c r="C208" s="2" t="s">
        <v>66</v>
      </c>
      <c r="D208" s="2" t="str">
        <f>"452655429"</f>
        <v>452655429</v>
      </c>
      <c r="E208" s="2" t="str">
        <f>"2022-07-01"</f>
        <v>2022-07-01</v>
      </c>
      <c r="F208" s="2" t="str">
        <f>"2027-07-01"</f>
        <v>2027-07-01</v>
      </c>
    </row>
    <row r="209" spans="1:6" ht="18" customHeight="1">
      <c r="A209" s="2">
        <v>207</v>
      </c>
      <c r="B209" s="2" t="s">
        <v>1576</v>
      </c>
      <c r="C209" s="2" t="s">
        <v>66</v>
      </c>
      <c r="D209" s="2" t="str">
        <f>"452655429"</f>
        <v>452655429</v>
      </c>
      <c r="E209" s="2" t="str">
        <f>"2021-07-01"</f>
        <v>2021-07-01</v>
      </c>
      <c r="F209" s="2" t="str">
        <f>"2024-07-01"</f>
        <v>2024-07-01</v>
      </c>
    </row>
    <row r="210" spans="1:6" ht="18" customHeight="1">
      <c r="A210" s="2">
        <v>208</v>
      </c>
      <c r="B210" s="2" t="s">
        <v>1577</v>
      </c>
      <c r="C210" s="2" t="s">
        <v>66</v>
      </c>
      <c r="D210" s="2" t="str">
        <f>"452655429"</f>
        <v>452655429</v>
      </c>
      <c r="E210" s="2" t="str">
        <f>"2021-07-01"</f>
        <v>2021-07-01</v>
      </c>
      <c r="F210" s="2" t="str">
        <f>"2024-07-01"</f>
        <v>2024-07-01</v>
      </c>
    </row>
    <row r="211" spans="1:6" ht="18" customHeight="1">
      <c r="A211" s="2">
        <v>209</v>
      </c>
      <c r="B211" s="2" t="s">
        <v>1578</v>
      </c>
      <c r="C211" s="2" t="s">
        <v>66</v>
      </c>
      <c r="D211" s="2" t="str">
        <f>"452655429"</f>
        <v>452655429</v>
      </c>
      <c r="E211" s="2" t="str">
        <f>"2020-07-01"</f>
        <v>2020-07-01</v>
      </c>
      <c r="F211" s="2" t="str">
        <f>"2023-07-01"</f>
        <v>2023-07-01</v>
      </c>
    </row>
    <row r="212" spans="1:6" ht="18" customHeight="1">
      <c r="A212" s="2">
        <v>210</v>
      </c>
      <c r="B212" s="2" t="s">
        <v>1579</v>
      </c>
      <c r="C212" s="2" t="s">
        <v>66</v>
      </c>
      <c r="D212" s="2" t="str">
        <f>"452655429"</f>
        <v>452655429</v>
      </c>
      <c r="E212" s="2" t="str">
        <f>"2022-10-01"</f>
        <v>2022-10-01</v>
      </c>
      <c r="F212" s="2" t="str">
        <f>"2025-01-01"</f>
        <v>2025-01-01</v>
      </c>
    </row>
    <row r="213" spans="1:6" ht="18" customHeight="1">
      <c r="A213" s="2">
        <v>211</v>
      </c>
      <c r="B213" s="2" t="s">
        <v>1580</v>
      </c>
      <c r="C213" s="2" t="s">
        <v>66</v>
      </c>
      <c r="D213" s="2" t="str">
        <f>"452655429"</f>
        <v>452655429</v>
      </c>
      <c r="E213" s="2" t="str">
        <f>"2020-08-01"</f>
        <v>2020-08-01</v>
      </c>
      <c r="F213" s="2" t="str">
        <f>"2023-07-01"</f>
        <v>2023-07-01</v>
      </c>
    </row>
    <row r="214" spans="1:6" ht="18" customHeight="1">
      <c r="A214" s="2">
        <v>212</v>
      </c>
      <c r="B214" s="2" t="s">
        <v>1581</v>
      </c>
      <c r="C214" s="2" t="s">
        <v>66</v>
      </c>
      <c r="D214" s="2" t="str">
        <f>"452655429"</f>
        <v>452655429</v>
      </c>
      <c r="E214" s="2" t="str">
        <f>"2020-08-01"</f>
        <v>2020-08-01</v>
      </c>
      <c r="F214" s="2" t="str">
        <f>"2023-07-01"</f>
        <v>2023-07-01</v>
      </c>
    </row>
    <row r="215" spans="1:6" ht="18" customHeight="1">
      <c r="A215" s="2">
        <v>213</v>
      </c>
      <c r="B215" s="2" t="s">
        <v>1582</v>
      </c>
      <c r="C215" s="2" t="s">
        <v>66</v>
      </c>
      <c r="D215" s="2" t="str">
        <f>"452655429"</f>
        <v>452655429</v>
      </c>
      <c r="E215" s="2" t="str">
        <f>"2022-07-01"</f>
        <v>2022-07-01</v>
      </c>
      <c r="F215" s="2" t="str">
        <f>"2027-07-01"</f>
        <v>2027-07-01</v>
      </c>
    </row>
    <row r="216" spans="1:6" ht="18" customHeight="1">
      <c r="A216" s="2">
        <v>214</v>
      </c>
      <c r="B216" s="2" t="s">
        <v>1583</v>
      </c>
      <c r="C216" s="2" t="s">
        <v>66</v>
      </c>
      <c r="D216" s="2" t="str">
        <f>"452655429"</f>
        <v>452655429</v>
      </c>
      <c r="E216" s="2" t="str">
        <f>"2021-07-01"</f>
        <v>2021-07-01</v>
      </c>
      <c r="F216" s="2" t="str">
        <f>"2024-07-01"</f>
        <v>2024-07-01</v>
      </c>
    </row>
    <row r="217" spans="1:6" ht="18" customHeight="1">
      <c r="A217" s="2">
        <v>215</v>
      </c>
      <c r="B217" s="2" t="s">
        <v>1584</v>
      </c>
      <c r="C217" s="2" t="s">
        <v>66</v>
      </c>
      <c r="D217" s="2" t="str">
        <f>"452655429"</f>
        <v>452655429</v>
      </c>
      <c r="E217" s="2" t="str">
        <f>"2020-07-01"</f>
        <v>2020-07-01</v>
      </c>
      <c r="F217" s="2" t="str">
        <f>"2023-07-01"</f>
        <v>2023-07-01</v>
      </c>
    </row>
    <row r="218" spans="1:6" ht="18" customHeight="1">
      <c r="A218" s="2">
        <v>216</v>
      </c>
      <c r="B218" s="2" t="s">
        <v>1585</v>
      </c>
      <c r="C218" s="2" t="s">
        <v>66</v>
      </c>
      <c r="D218" s="2" t="str">
        <f>"452655429"</f>
        <v>452655429</v>
      </c>
      <c r="E218" s="2" t="str">
        <f>"2020-08-01"</f>
        <v>2020-08-01</v>
      </c>
      <c r="F218" s="2" t="str">
        <f>"2023-07-01"</f>
        <v>2023-07-01</v>
      </c>
    </row>
    <row r="219" spans="1:6" ht="18" customHeight="1">
      <c r="A219" s="2">
        <v>217</v>
      </c>
      <c r="B219" s="2" t="s">
        <v>1586</v>
      </c>
      <c r="C219" s="2" t="s">
        <v>66</v>
      </c>
      <c r="D219" s="2" t="str">
        <f>"452655429"</f>
        <v>452655429</v>
      </c>
      <c r="E219" s="2" t="str">
        <f>"2022-07-01"</f>
        <v>2022-07-01</v>
      </c>
      <c r="F219" s="2" t="str">
        <f>"2025-07-01"</f>
        <v>2025-07-01</v>
      </c>
    </row>
    <row r="220" spans="1:6" ht="18" customHeight="1">
      <c r="A220" s="2">
        <v>218</v>
      </c>
      <c r="B220" s="2" t="s">
        <v>1587</v>
      </c>
      <c r="C220" s="2" t="s">
        <v>66</v>
      </c>
      <c r="D220" s="2" t="str">
        <f>"452655429"</f>
        <v>452655429</v>
      </c>
      <c r="E220" s="2" t="str">
        <f>"2020-04-01"</f>
        <v>2020-04-01</v>
      </c>
      <c r="F220" s="2" t="str">
        <f>"2023-04-01"</f>
        <v>2023-04-01</v>
      </c>
    </row>
    <row r="221" spans="1:6" ht="18" customHeight="1">
      <c r="A221" s="2">
        <v>219</v>
      </c>
      <c r="B221" s="2" t="s">
        <v>1588</v>
      </c>
      <c r="C221" s="2" t="s">
        <v>66</v>
      </c>
      <c r="D221" s="2" t="str">
        <f>"452655429"</f>
        <v>452655429</v>
      </c>
      <c r="E221" s="2" t="str">
        <f>"2020-07-01"</f>
        <v>2020-07-01</v>
      </c>
      <c r="F221" s="2" t="str">
        <f>"2023-07-01"</f>
        <v>2023-07-01</v>
      </c>
    </row>
    <row r="222" spans="1:6" ht="18" customHeight="1">
      <c r="A222" s="2">
        <v>220</v>
      </c>
      <c r="B222" s="2" t="s">
        <v>1589</v>
      </c>
      <c r="C222" s="2" t="s">
        <v>66</v>
      </c>
      <c r="D222" s="2" t="str">
        <f>"452655429"</f>
        <v>452655429</v>
      </c>
      <c r="E222" s="2" t="str">
        <f>"2021-07-01"</f>
        <v>2021-07-01</v>
      </c>
      <c r="F222" s="2" t="str">
        <f>"2024-07-01"</f>
        <v>2024-07-01</v>
      </c>
    </row>
    <row r="223" spans="1:6" ht="18" customHeight="1">
      <c r="A223" s="2">
        <v>221</v>
      </c>
      <c r="B223" s="2" t="s">
        <v>1590</v>
      </c>
      <c r="C223" s="2" t="s">
        <v>66</v>
      </c>
      <c r="D223" s="2" t="str">
        <f>"452655429"</f>
        <v>452655429</v>
      </c>
      <c r="E223" s="2" t="str">
        <f>"2021-07-01"</f>
        <v>2021-07-01</v>
      </c>
      <c r="F223" s="2" t="str">
        <f>"2024-07-01"</f>
        <v>2024-07-01</v>
      </c>
    </row>
    <row r="224" spans="1:6" ht="18" customHeight="1">
      <c r="A224" s="2">
        <v>222</v>
      </c>
      <c r="B224" s="2" t="s">
        <v>1591</v>
      </c>
      <c r="C224" s="2" t="s">
        <v>66</v>
      </c>
      <c r="D224" s="2" t="str">
        <f>"452655429"</f>
        <v>452655429</v>
      </c>
      <c r="E224" s="2" t="str">
        <f>"2020-07-01"</f>
        <v>2020-07-01</v>
      </c>
      <c r="F224" s="2" t="str">
        <f>"2023-07-01"</f>
        <v>2023-07-01</v>
      </c>
    </row>
    <row r="225" spans="1:6" ht="18" customHeight="1">
      <c r="A225" s="2">
        <v>223</v>
      </c>
      <c r="B225" s="2" t="s">
        <v>1592</v>
      </c>
      <c r="C225" s="2" t="s">
        <v>66</v>
      </c>
      <c r="D225" s="2" t="str">
        <f>"452655429"</f>
        <v>452655429</v>
      </c>
      <c r="E225" s="2" t="str">
        <f>"2022-07-01"</f>
        <v>2022-07-01</v>
      </c>
      <c r="F225" s="2" t="str">
        <f>"2027-07-01"</f>
        <v>2027-07-01</v>
      </c>
    </row>
    <row r="226" spans="1:6" ht="18" customHeight="1">
      <c r="A226" s="2">
        <v>224</v>
      </c>
      <c r="B226" s="2" t="s">
        <v>1593</v>
      </c>
      <c r="C226" s="2" t="s">
        <v>66</v>
      </c>
      <c r="D226" s="2" t="str">
        <f>"452655429"</f>
        <v>452655429</v>
      </c>
      <c r="E226" s="2" t="str">
        <f>"2020-08-01"</f>
        <v>2020-08-01</v>
      </c>
      <c r="F226" s="2" t="str">
        <f>"2023-08-01"</f>
        <v>2023-08-01</v>
      </c>
    </row>
    <row r="227" spans="1:6" ht="18" customHeight="1">
      <c r="A227" s="2">
        <v>225</v>
      </c>
      <c r="B227" s="2" t="s">
        <v>1594</v>
      </c>
      <c r="C227" s="2" t="s">
        <v>66</v>
      </c>
      <c r="D227" s="2" t="str">
        <f>"452655429"</f>
        <v>452655429</v>
      </c>
      <c r="E227" s="2" t="str">
        <f>"2022-07-01"</f>
        <v>2022-07-01</v>
      </c>
      <c r="F227" s="2" t="str">
        <f>"2027-06-01"</f>
        <v>2027-06-01</v>
      </c>
    </row>
    <row r="228" spans="1:6" ht="18" customHeight="1">
      <c r="A228" s="2">
        <v>226</v>
      </c>
      <c r="B228" s="2" t="s">
        <v>1595</v>
      </c>
      <c r="C228" s="2" t="s">
        <v>66</v>
      </c>
      <c r="D228" s="2" t="str">
        <f>"452655429"</f>
        <v>452655429</v>
      </c>
      <c r="E228" s="2" t="str">
        <f>"2022-10-01"</f>
        <v>2022-10-01</v>
      </c>
      <c r="F228" s="2" t="str">
        <f>"2025-10-01"</f>
        <v>2025-10-01</v>
      </c>
    </row>
    <row r="229" spans="1:6" ht="18" customHeight="1">
      <c r="A229" s="2">
        <v>227</v>
      </c>
      <c r="B229" s="2" t="s">
        <v>1596</v>
      </c>
      <c r="C229" s="2" t="s">
        <v>66</v>
      </c>
      <c r="D229" s="2" t="str">
        <f>"452655429"</f>
        <v>452655429</v>
      </c>
      <c r="E229" s="2" t="str">
        <f>"2022-03-01"</f>
        <v>2022-03-01</v>
      </c>
      <c r="F229" s="2" t="str">
        <f>"2025-03-01"</f>
        <v>2025-03-01</v>
      </c>
    </row>
    <row r="230" spans="1:6" ht="18" customHeight="1">
      <c r="A230" s="2">
        <v>228</v>
      </c>
      <c r="B230" s="2" t="s">
        <v>1597</v>
      </c>
      <c r="C230" s="2" t="s">
        <v>66</v>
      </c>
      <c r="D230" s="2" t="str">
        <f>"452655429"</f>
        <v>452655429</v>
      </c>
      <c r="E230" s="2" t="str">
        <f>"2020-07-01"</f>
        <v>2020-07-01</v>
      </c>
      <c r="F230" s="2" t="str">
        <f>"2023-07-01"</f>
        <v>2023-07-01</v>
      </c>
    </row>
    <row r="231" spans="1:6" ht="18" customHeight="1">
      <c r="A231" s="2">
        <v>229</v>
      </c>
      <c r="B231" s="2" t="s">
        <v>1598</v>
      </c>
      <c r="C231" s="2" t="s">
        <v>66</v>
      </c>
      <c r="D231" s="2" t="str">
        <f>"452655429"</f>
        <v>452655429</v>
      </c>
      <c r="E231" s="2" t="str">
        <f>"2021-01-01"</f>
        <v>2021-01-01</v>
      </c>
      <c r="F231" s="2" t="str">
        <f>"2024-09-01"</f>
        <v>2024-09-01</v>
      </c>
    </row>
    <row r="232" spans="1:6" ht="18" customHeight="1">
      <c r="A232" s="2">
        <v>230</v>
      </c>
      <c r="B232" s="2" t="s">
        <v>1599</v>
      </c>
      <c r="C232" s="2" t="s">
        <v>66</v>
      </c>
      <c r="D232" s="2" t="str">
        <f>"452655429"</f>
        <v>452655429</v>
      </c>
      <c r="E232" s="2" t="str">
        <f>"2021-07-01"</f>
        <v>2021-07-01</v>
      </c>
      <c r="F232" s="2" t="str">
        <f>"2026-07-01"</f>
        <v>2026-07-01</v>
      </c>
    </row>
    <row r="233" spans="1:6" ht="18" customHeight="1">
      <c r="A233" s="2">
        <v>231</v>
      </c>
      <c r="B233" s="2" t="s">
        <v>1600</v>
      </c>
      <c r="C233" s="2" t="s">
        <v>66</v>
      </c>
      <c r="D233" s="2" t="str">
        <f>"452655429"</f>
        <v>452655429</v>
      </c>
      <c r="E233" s="2" t="str">
        <f>"2020-06-01"</f>
        <v>2020-06-01</v>
      </c>
      <c r="F233" s="2" t="str">
        <f>"2023-06-01"</f>
        <v>2023-06-01</v>
      </c>
    </row>
    <row r="234" spans="1:6" ht="18" customHeight="1">
      <c r="A234" s="2">
        <v>232</v>
      </c>
      <c r="B234" s="2" t="s">
        <v>1601</v>
      </c>
      <c r="C234" s="2" t="s">
        <v>66</v>
      </c>
      <c r="D234" s="2" t="str">
        <f>"452655429"</f>
        <v>452655429</v>
      </c>
      <c r="E234" s="2" t="str">
        <f>"2021-07-01"</f>
        <v>2021-07-01</v>
      </c>
      <c r="F234" s="2" t="str">
        <f>"2024-07-01"</f>
        <v>2024-07-01</v>
      </c>
    </row>
    <row r="235" spans="1:6" ht="18" customHeight="1">
      <c r="A235" s="2">
        <v>233</v>
      </c>
      <c r="B235" s="2" t="s">
        <v>1602</v>
      </c>
      <c r="C235" s="2" t="s">
        <v>66</v>
      </c>
      <c r="D235" s="2" t="str">
        <f>"452655429"</f>
        <v>452655429</v>
      </c>
      <c r="E235" s="2" t="str">
        <f>"2021-07-01"</f>
        <v>2021-07-01</v>
      </c>
      <c r="F235" s="2" t="str">
        <f>"2026-07-01"</f>
        <v>2026-07-01</v>
      </c>
    </row>
    <row r="236" spans="1:6" ht="18" customHeight="1">
      <c r="A236" s="2">
        <v>234</v>
      </c>
      <c r="B236" s="2" t="s">
        <v>1603</v>
      </c>
      <c r="C236" s="2" t="s">
        <v>66</v>
      </c>
      <c r="D236" s="2" t="str">
        <f>"452655429"</f>
        <v>452655429</v>
      </c>
      <c r="E236" s="2" t="str">
        <f>"2020-07-01"</f>
        <v>2020-07-01</v>
      </c>
      <c r="F236" s="2" t="str">
        <f>"2023-07-01"</f>
        <v>2023-07-01</v>
      </c>
    </row>
    <row r="237" spans="1:6" ht="18" customHeight="1">
      <c r="A237" s="2">
        <v>235</v>
      </c>
      <c r="B237" s="2" t="s">
        <v>1604</v>
      </c>
      <c r="C237" s="2" t="s">
        <v>66</v>
      </c>
      <c r="D237" s="2" t="str">
        <f>"452655429"</f>
        <v>452655429</v>
      </c>
      <c r="E237" s="2" t="str">
        <f>"2020-07-01"</f>
        <v>2020-07-01</v>
      </c>
      <c r="F237" s="2" t="str">
        <f>"2023-07-01"</f>
        <v>2023-07-01</v>
      </c>
    </row>
    <row r="238" spans="1:6" ht="18" customHeight="1">
      <c r="A238" s="2">
        <v>236</v>
      </c>
      <c r="B238" s="2" t="s">
        <v>1605</v>
      </c>
      <c r="C238" s="2" t="s">
        <v>66</v>
      </c>
      <c r="D238" s="2" t="str">
        <f>"452655429"</f>
        <v>452655429</v>
      </c>
      <c r="E238" s="2" t="str">
        <f>"2022-08-01"</f>
        <v>2022-08-01</v>
      </c>
      <c r="F238" s="2" t="str">
        <f>"2027-07-01"</f>
        <v>2027-07-01</v>
      </c>
    </row>
    <row r="239" spans="1:6" ht="18" customHeight="1">
      <c r="A239" s="2">
        <v>237</v>
      </c>
      <c r="B239" s="2" t="s">
        <v>1606</v>
      </c>
      <c r="C239" s="2" t="s">
        <v>66</v>
      </c>
      <c r="D239" s="2" t="str">
        <f>"452655429"</f>
        <v>452655429</v>
      </c>
      <c r="E239" s="2" t="str">
        <f>"2021-12-01"</f>
        <v>2021-12-01</v>
      </c>
      <c r="F239" s="2" t="str">
        <f>"2024-12-01"</f>
        <v>2024-12-01</v>
      </c>
    </row>
    <row r="240" spans="1:6" ht="18" customHeight="1">
      <c r="A240" s="2">
        <v>238</v>
      </c>
      <c r="B240" s="2" t="s">
        <v>1607</v>
      </c>
      <c r="C240" s="2" t="s">
        <v>66</v>
      </c>
      <c r="D240" s="2" t="str">
        <f>"452655429"</f>
        <v>452655429</v>
      </c>
      <c r="E240" s="2" t="str">
        <f>"2022-07-01"</f>
        <v>2022-07-01</v>
      </c>
      <c r="F240" s="2" t="str">
        <f>"2027-07-01"</f>
        <v>2027-07-01</v>
      </c>
    </row>
    <row r="241" spans="1:6" ht="18" customHeight="1">
      <c r="A241" s="2">
        <v>239</v>
      </c>
      <c r="B241" s="2" t="s">
        <v>1573</v>
      </c>
      <c r="C241" s="2" t="s">
        <v>66</v>
      </c>
      <c r="D241" s="2" t="str">
        <f>"452655429"</f>
        <v>452655429</v>
      </c>
      <c r="E241" s="2" t="str">
        <f>"2020-07-01"</f>
        <v>2020-07-01</v>
      </c>
      <c r="F241" s="2" t="str">
        <f>"2023-07-01"</f>
        <v>2023-07-01</v>
      </c>
    </row>
    <row r="242" spans="1:6" ht="18" customHeight="1">
      <c r="A242" s="2">
        <v>240</v>
      </c>
      <c r="B242" s="2" t="s">
        <v>1608</v>
      </c>
      <c r="C242" s="2" t="s">
        <v>66</v>
      </c>
      <c r="D242" s="2" t="str">
        <f>"452655429"</f>
        <v>452655429</v>
      </c>
      <c r="E242" s="2" t="str">
        <f>"2020-07-01"</f>
        <v>2020-07-01</v>
      </c>
      <c r="F242" s="2" t="str">
        <f>"2023-07-01"</f>
        <v>2023-07-01</v>
      </c>
    </row>
    <row r="243" spans="1:6" ht="18" customHeight="1">
      <c r="A243" s="2">
        <v>241</v>
      </c>
      <c r="B243" s="2" t="s">
        <v>1609</v>
      </c>
      <c r="C243" s="2" t="s">
        <v>66</v>
      </c>
      <c r="D243" s="2" t="str">
        <f>"452655429"</f>
        <v>452655429</v>
      </c>
      <c r="E243" s="2" t="str">
        <f>"2020-07-01"</f>
        <v>2020-07-01</v>
      </c>
      <c r="F243" s="2" t="str">
        <f>"2023-07-01"</f>
        <v>2023-07-01</v>
      </c>
    </row>
    <row r="244" spans="1:6" ht="18" customHeight="1">
      <c r="A244" s="2">
        <v>242</v>
      </c>
      <c r="B244" s="2" t="s">
        <v>1610</v>
      </c>
      <c r="C244" s="2" t="s">
        <v>66</v>
      </c>
      <c r="D244" s="2" t="str">
        <f>"452655429"</f>
        <v>452655429</v>
      </c>
      <c r="E244" s="2" t="str">
        <f>"2020-04-01"</f>
        <v>2020-04-01</v>
      </c>
      <c r="F244" s="2" t="str">
        <f>"2023-04-01"</f>
        <v>2023-04-01</v>
      </c>
    </row>
    <row r="245" spans="1:6" ht="18" customHeight="1">
      <c r="A245" s="2">
        <v>243</v>
      </c>
      <c r="B245" s="2" t="s">
        <v>1611</v>
      </c>
      <c r="C245" s="2" t="s">
        <v>66</v>
      </c>
      <c r="D245" s="2" t="str">
        <f>"452655429"</f>
        <v>452655429</v>
      </c>
      <c r="E245" s="2" t="str">
        <f>"2022-07-01"</f>
        <v>2022-07-01</v>
      </c>
      <c r="F245" s="2" t="str">
        <f>"2023-07-01"</f>
        <v>2023-07-01</v>
      </c>
    </row>
    <row r="246" spans="1:6" ht="18" customHeight="1">
      <c r="A246" s="2">
        <v>244</v>
      </c>
      <c r="B246" s="2" t="s">
        <v>1612</v>
      </c>
      <c r="C246" s="2" t="s">
        <v>66</v>
      </c>
      <c r="D246" s="2" t="str">
        <f>"452655429"</f>
        <v>452655429</v>
      </c>
      <c r="E246" s="2" t="str">
        <f>"2022-07-01"</f>
        <v>2022-07-01</v>
      </c>
      <c r="F246" s="2" t="str">
        <f>"2027-07-01"</f>
        <v>2027-07-01</v>
      </c>
    </row>
    <row r="247" spans="1:6" ht="18" customHeight="1">
      <c r="A247" s="2">
        <v>245</v>
      </c>
      <c r="B247" s="2" t="s">
        <v>1613</v>
      </c>
      <c r="C247" s="2" t="s">
        <v>66</v>
      </c>
      <c r="D247" s="2" t="str">
        <f>"452655429"</f>
        <v>452655429</v>
      </c>
      <c r="E247" s="2" t="str">
        <f>"2020-07-01"</f>
        <v>2020-07-01</v>
      </c>
      <c r="F247" s="2" t="str">
        <f>"2023-07-01"</f>
        <v>2023-07-01</v>
      </c>
    </row>
    <row r="248" spans="1:6" ht="18" customHeight="1">
      <c r="A248" s="2">
        <v>246</v>
      </c>
      <c r="B248" s="2" t="s">
        <v>1614</v>
      </c>
      <c r="C248" s="2" t="s">
        <v>66</v>
      </c>
      <c r="D248" s="2" t="str">
        <f>"452655429"</f>
        <v>452655429</v>
      </c>
      <c r="E248" s="2" t="str">
        <f>"2021-07-01"</f>
        <v>2021-07-01</v>
      </c>
      <c r="F248" s="2" t="str">
        <f>"2026-07-01"</f>
        <v>2026-07-01</v>
      </c>
    </row>
    <row r="249" spans="1:6" ht="18" customHeight="1">
      <c r="A249" s="2">
        <v>247</v>
      </c>
      <c r="B249" s="2" t="s">
        <v>1615</v>
      </c>
      <c r="C249" s="2" t="s">
        <v>66</v>
      </c>
      <c r="D249" s="2" t="str">
        <f>"452655429"</f>
        <v>452655429</v>
      </c>
      <c r="E249" s="2" t="str">
        <f>"2021-03-01"</f>
        <v>2021-03-01</v>
      </c>
      <c r="F249" s="2" t="str">
        <f>"2024-03-01"</f>
        <v>2024-03-01</v>
      </c>
    </row>
    <row r="250" spans="1:6" ht="18" customHeight="1">
      <c r="A250" s="2">
        <v>248</v>
      </c>
      <c r="B250" s="2" t="s">
        <v>1616</v>
      </c>
      <c r="C250" s="2" t="s">
        <v>66</v>
      </c>
      <c r="D250" s="2" t="str">
        <f>"452655429"</f>
        <v>452655429</v>
      </c>
      <c r="E250" s="2" t="str">
        <f>"2022-08-01"</f>
        <v>2022-08-01</v>
      </c>
      <c r="F250" s="2" t="str">
        <f>"2025-07-01"</f>
        <v>2025-07-01</v>
      </c>
    </row>
    <row r="251" spans="1:6" ht="18" customHeight="1">
      <c r="A251" s="2">
        <v>249</v>
      </c>
      <c r="B251" s="2" t="s">
        <v>1617</v>
      </c>
      <c r="C251" s="2" t="s">
        <v>66</v>
      </c>
      <c r="D251" s="2" t="str">
        <f>"452655429"</f>
        <v>452655429</v>
      </c>
      <c r="E251" s="2" t="str">
        <f>"2020-06-01"</f>
        <v>2020-06-01</v>
      </c>
      <c r="F251" s="2" t="str">
        <f>"2023-06-01"</f>
        <v>2023-06-01</v>
      </c>
    </row>
    <row r="252" spans="1:6" ht="18" customHeight="1">
      <c r="A252" s="2">
        <v>250</v>
      </c>
      <c r="B252" s="2" t="s">
        <v>1618</v>
      </c>
      <c r="C252" s="2" t="s">
        <v>66</v>
      </c>
      <c r="D252" s="2" t="str">
        <f>"452655429"</f>
        <v>452655429</v>
      </c>
      <c r="E252" s="2" t="str">
        <f>"2022-11-01"</f>
        <v>2022-11-01</v>
      </c>
      <c r="F252" s="2" t="str">
        <f>"2025-11-01"</f>
        <v>2025-11-01</v>
      </c>
    </row>
    <row r="253" spans="1:6" ht="18" customHeight="1">
      <c r="A253" s="2">
        <v>251</v>
      </c>
      <c r="B253" s="2" t="s">
        <v>1619</v>
      </c>
      <c r="C253" s="2" t="s">
        <v>66</v>
      </c>
      <c r="D253" s="2" t="str">
        <f>"452655429"</f>
        <v>452655429</v>
      </c>
      <c r="E253" s="2" t="str">
        <f>"2021-03-01"</f>
        <v>2021-03-01</v>
      </c>
      <c r="F253" s="2" t="str">
        <f>"2026-03-01"</f>
        <v>2026-03-01</v>
      </c>
    </row>
    <row r="254" spans="1:6" ht="18" customHeight="1">
      <c r="A254" s="2">
        <v>252</v>
      </c>
      <c r="B254" s="2" t="s">
        <v>1620</v>
      </c>
      <c r="C254" s="2" t="s">
        <v>66</v>
      </c>
      <c r="D254" s="2" t="str">
        <f>"452655429"</f>
        <v>452655429</v>
      </c>
      <c r="E254" s="2" t="str">
        <f>"2022-07-01"</f>
        <v>2022-07-01</v>
      </c>
      <c r="F254" s="2" t="str">
        <f>"2025-07-01"</f>
        <v>2025-07-01</v>
      </c>
    </row>
    <row r="255" spans="1:6" ht="18" customHeight="1">
      <c r="A255" s="2">
        <v>253</v>
      </c>
      <c r="B255" s="2" t="s">
        <v>1621</v>
      </c>
      <c r="C255" s="2" t="s">
        <v>66</v>
      </c>
      <c r="D255" s="2" t="str">
        <f>"452655429"</f>
        <v>452655429</v>
      </c>
      <c r="E255" s="2" t="str">
        <f>"2020-07-01"</f>
        <v>2020-07-01</v>
      </c>
      <c r="F255" s="2" t="str">
        <f>"2023-07-01"</f>
        <v>2023-07-01</v>
      </c>
    </row>
    <row r="256" spans="1:6" ht="18" customHeight="1">
      <c r="A256" s="2">
        <v>254</v>
      </c>
      <c r="B256" s="2" t="s">
        <v>1622</v>
      </c>
      <c r="C256" s="2" t="s">
        <v>66</v>
      </c>
      <c r="D256" s="2" t="str">
        <f>"452655429"</f>
        <v>452655429</v>
      </c>
      <c r="E256" s="2" t="str">
        <f>"2022-07-01"</f>
        <v>2022-07-01</v>
      </c>
      <c r="F256" s="2" t="str">
        <f>"2025-07-01"</f>
        <v>2025-07-01</v>
      </c>
    </row>
    <row r="257" spans="1:6" ht="18" customHeight="1">
      <c r="A257" s="2">
        <v>255</v>
      </c>
      <c r="B257" s="2" t="s">
        <v>1623</v>
      </c>
      <c r="C257" s="2" t="s">
        <v>66</v>
      </c>
      <c r="D257" s="2" t="str">
        <f>"452655429"</f>
        <v>452655429</v>
      </c>
      <c r="E257" s="2" t="str">
        <f>"2021-01-01"</f>
        <v>2021-01-01</v>
      </c>
      <c r="F257" s="2" t="str">
        <f>"2024-01-01"</f>
        <v>2024-01-01</v>
      </c>
    </row>
    <row r="258" spans="1:6" ht="18" customHeight="1">
      <c r="A258" s="2">
        <v>256</v>
      </c>
      <c r="B258" s="2" t="s">
        <v>1624</v>
      </c>
      <c r="C258" s="2" t="s">
        <v>66</v>
      </c>
      <c r="D258" s="2" t="str">
        <f>"452655429"</f>
        <v>452655429</v>
      </c>
      <c r="E258" s="2" t="str">
        <f>"2020-07-01"</f>
        <v>2020-07-01</v>
      </c>
      <c r="F258" s="2" t="str">
        <f>"2025-07-01"</f>
        <v>2025-07-01</v>
      </c>
    </row>
    <row r="259" spans="1:6" ht="18" customHeight="1">
      <c r="A259" s="2">
        <v>257</v>
      </c>
      <c r="B259" s="2" t="s">
        <v>1625</v>
      </c>
      <c r="C259" s="2" t="s">
        <v>66</v>
      </c>
      <c r="D259" s="2" t="str">
        <f>"452655429"</f>
        <v>452655429</v>
      </c>
      <c r="E259" s="2" t="str">
        <f>"2020-04-01"</f>
        <v>2020-04-01</v>
      </c>
      <c r="F259" s="2" t="str">
        <f>"2023-04-01"</f>
        <v>2023-04-01</v>
      </c>
    </row>
    <row r="260" spans="1:6" ht="18" customHeight="1">
      <c r="A260" s="2">
        <v>258</v>
      </c>
      <c r="B260" s="2" t="s">
        <v>1626</v>
      </c>
      <c r="C260" s="2" t="s">
        <v>66</v>
      </c>
      <c r="D260" s="2" t="str">
        <f>"452655429"</f>
        <v>452655429</v>
      </c>
      <c r="E260" s="2" t="str">
        <f>"2021-08-01"</f>
        <v>2021-08-01</v>
      </c>
      <c r="F260" s="2" t="str">
        <f>"2024-08-01"</f>
        <v>2024-08-01</v>
      </c>
    </row>
    <row r="261" spans="1:6" ht="18" customHeight="1">
      <c r="A261" s="2">
        <v>259</v>
      </c>
      <c r="B261" s="2" t="s">
        <v>1627</v>
      </c>
      <c r="C261" s="2" t="s">
        <v>66</v>
      </c>
      <c r="D261" s="2" t="str">
        <f>"452655429"</f>
        <v>452655429</v>
      </c>
      <c r="E261" s="2" t="str">
        <f>"2020-07-01"</f>
        <v>2020-07-01</v>
      </c>
      <c r="F261" s="2" t="str">
        <f>"2023-07-01"</f>
        <v>2023-07-01</v>
      </c>
    </row>
    <row r="262" spans="1:6" ht="18" customHeight="1">
      <c r="A262" s="2">
        <v>260</v>
      </c>
      <c r="B262" s="2" t="s">
        <v>1628</v>
      </c>
      <c r="C262" s="2" t="s">
        <v>66</v>
      </c>
      <c r="D262" s="2" t="str">
        <f>"452655429"</f>
        <v>452655429</v>
      </c>
      <c r="E262" s="2" t="str">
        <f>"2022-05-01"</f>
        <v>2022-05-01</v>
      </c>
      <c r="F262" s="2" t="str">
        <f>"2027-05-01"</f>
        <v>2027-05-01</v>
      </c>
    </row>
    <row r="263" spans="1:6" ht="18" customHeight="1">
      <c r="A263" s="2">
        <v>261</v>
      </c>
      <c r="B263" s="2" t="s">
        <v>1629</v>
      </c>
      <c r="C263" s="2" t="s">
        <v>66</v>
      </c>
      <c r="D263" s="2" t="str">
        <f>"452655429"</f>
        <v>452655429</v>
      </c>
      <c r="E263" s="2" t="str">
        <f>"2021-08-01"</f>
        <v>2021-08-01</v>
      </c>
      <c r="F263" s="2" t="str">
        <f>"2031-07-01"</f>
        <v>2031-07-01</v>
      </c>
    </row>
    <row r="264" spans="1:6" ht="18" customHeight="1">
      <c r="A264" s="2">
        <v>262</v>
      </c>
      <c r="B264" s="2" t="s">
        <v>1630</v>
      </c>
      <c r="C264" s="2" t="s">
        <v>66</v>
      </c>
      <c r="D264" s="2" t="str">
        <f>"452655429"</f>
        <v>452655429</v>
      </c>
      <c r="E264" s="2" t="str">
        <f>"2022-07-01"</f>
        <v>2022-07-01</v>
      </c>
      <c r="F264" s="2" t="str">
        <f>"2025-07-01"</f>
        <v>2025-07-01</v>
      </c>
    </row>
    <row r="265" spans="1:6" ht="18" customHeight="1">
      <c r="A265" s="2">
        <v>263</v>
      </c>
      <c r="B265" s="2" t="s">
        <v>1631</v>
      </c>
      <c r="C265" s="2" t="s">
        <v>66</v>
      </c>
      <c r="D265" s="2" t="str">
        <f>"452655429"</f>
        <v>452655429</v>
      </c>
      <c r="E265" s="2" t="str">
        <f>"2020-07-01"</f>
        <v>2020-07-01</v>
      </c>
      <c r="F265" s="2" t="str">
        <f>"2023-07-01"</f>
        <v>2023-07-01</v>
      </c>
    </row>
    <row r="266" spans="1:6" ht="18" customHeight="1">
      <c r="A266" s="2">
        <v>264</v>
      </c>
      <c r="B266" s="2" t="s">
        <v>1632</v>
      </c>
      <c r="C266" s="2" t="s">
        <v>66</v>
      </c>
      <c r="D266" s="2" t="str">
        <f>"452655429"</f>
        <v>452655429</v>
      </c>
      <c r="E266" s="2" t="str">
        <f>"2022-07-01"</f>
        <v>2022-07-01</v>
      </c>
      <c r="F266" s="2" t="str">
        <f>"2027-07-01"</f>
        <v>2027-07-01</v>
      </c>
    </row>
    <row r="267" spans="1:6" ht="18" customHeight="1">
      <c r="A267" s="2">
        <v>265</v>
      </c>
      <c r="B267" s="2" t="s">
        <v>1633</v>
      </c>
      <c r="C267" s="2" t="s">
        <v>66</v>
      </c>
      <c r="D267" s="2" t="str">
        <f>"452655429"</f>
        <v>452655429</v>
      </c>
      <c r="E267" s="2" t="str">
        <f>"2022-07-01"</f>
        <v>2022-07-01</v>
      </c>
      <c r="F267" s="2" t="str">
        <f>"2027-07-01"</f>
        <v>2027-07-01</v>
      </c>
    </row>
    <row r="268" spans="1:6" ht="18" customHeight="1">
      <c r="A268" s="2">
        <v>266</v>
      </c>
      <c r="B268" s="2" t="s">
        <v>1634</v>
      </c>
      <c r="C268" s="2" t="s">
        <v>66</v>
      </c>
      <c r="D268" s="2" t="str">
        <f>"452655429"</f>
        <v>452655429</v>
      </c>
      <c r="E268" s="2" t="str">
        <f>"2022-07-01"</f>
        <v>2022-07-01</v>
      </c>
      <c r="F268" s="2" t="str">
        <f>"2025-06-01"</f>
        <v>2025-06-01</v>
      </c>
    </row>
    <row r="269" spans="1:6" ht="18" customHeight="1">
      <c r="A269" s="2">
        <v>267</v>
      </c>
      <c r="B269" s="2" t="s">
        <v>1635</v>
      </c>
      <c r="C269" s="2" t="s">
        <v>66</v>
      </c>
      <c r="D269" s="2" t="str">
        <f>"452655429"</f>
        <v>452655429</v>
      </c>
      <c r="E269" s="2" t="str">
        <f>"2022-07-01"</f>
        <v>2022-07-01</v>
      </c>
      <c r="F269" s="2" t="str">
        <f>"2025-07-01"</f>
        <v>2025-07-01</v>
      </c>
    </row>
    <row r="270" spans="1:6" ht="18" customHeight="1">
      <c r="A270" s="2">
        <v>268</v>
      </c>
      <c r="B270" s="2" t="s">
        <v>1636</v>
      </c>
      <c r="C270" s="2" t="s">
        <v>66</v>
      </c>
      <c r="D270" s="2" t="str">
        <f>"452655429"</f>
        <v>452655429</v>
      </c>
      <c r="E270" s="2" t="str">
        <f>"2021-07-01"</f>
        <v>2021-07-01</v>
      </c>
      <c r="F270" s="2" t="str">
        <f>"2024-07-01"</f>
        <v>2024-07-01</v>
      </c>
    </row>
    <row r="271" spans="1:6" ht="18" customHeight="1">
      <c r="A271" s="2">
        <v>269</v>
      </c>
      <c r="B271" s="2" t="s">
        <v>1637</v>
      </c>
      <c r="C271" s="2" t="s">
        <v>66</v>
      </c>
      <c r="D271" s="2" t="str">
        <f>"452655429"</f>
        <v>452655429</v>
      </c>
      <c r="E271" s="2" t="str">
        <f>"2021-12-01"</f>
        <v>2021-12-01</v>
      </c>
      <c r="F271" s="2" t="str">
        <f>"2024-12-01"</f>
        <v>2024-12-01</v>
      </c>
    </row>
    <row r="272" spans="1:6" ht="18" customHeight="1">
      <c r="A272" s="2">
        <v>270</v>
      </c>
      <c r="B272" s="2" t="s">
        <v>1638</v>
      </c>
      <c r="C272" s="2" t="s">
        <v>66</v>
      </c>
      <c r="D272" s="2" t="str">
        <f>"452655429"</f>
        <v>452655429</v>
      </c>
      <c r="E272" s="2" t="str">
        <f>"2021-07-01"</f>
        <v>2021-07-01</v>
      </c>
      <c r="F272" s="2" t="str">
        <f>"2026-07-01"</f>
        <v>2026-07-01</v>
      </c>
    </row>
    <row r="273" spans="1:6" ht="18" customHeight="1">
      <c r="A273" s="2">
        <v>271</v>
      </c>
      <c r="B273" s="2" t="s">
        <v>1639</v>
      </c>
      <c r="C273" s="2" t="s">
        <v>66</v>
      </c>
      <c r="D273" s="2" t="str">
        <f>"452655429"</f>
        <v>452655429</v>
      </c>
      <c r="E273" s="2" t="str">
        <f>"2021-07-01"</f>
        <v>2021-07-01</v>
      </c>
      <c r="F273" s="2" t="str">
        <f>"2024-07-01"</f>
        <v>2024-07-01</v>
      </c>
    </row>
    <row r="274" spans="1:6" ht="18" customHeight="1">
      <c r="A274" s="2">
        <v>272</v>
      </c>
      <c r="B274" s="2" t="s">
        <v>1640</v>
      </c>
      <c r="C274" s="2" t="s">
        <v>66</v>
      </c>
      <c r="D274" s="2" t="str">
        <f>"452655429"</f>
        <v>452655429</v>
      </c>
      <c r="E274" s="2" t="str">
        <f>"2021-07-01"</f>
        <v>2021-07-01</v>
      </c>
      <c r="F274" s="2" t="str">
        <f>"2026-07-01"</f>
        <v>2026-07-01</v>
      </c>
    </row>
    <row r="275" spans="1:6" ht="18" customHeight="1">
      <c r="A275" s="2">
        <v>273</v>
      </c>
      <c r="B275" s="2" t="s">
        <v>1641</v>
      </c>
      <c r="C275" s="2" t="s">
        <v>66</v>
      </c>
      <c r="D275" s="2" t="str">
        <f>"452655429"</f>
        <v>452655429</v>
      </c>
      <c r="E275" s="2" t="str">
        <f>"2022-07-01"</f>
        <v>2022-07-01</v>
      </c>
      <c r="F275" s="2" t="str">
        <f>"2027-07-01"</f>
        <v>2027-07-01</v>
      </c>
    </row>
    <row r="276" spans="1:6" ht="18" customHeight="1">
      <c r="A276" s="2">
        <v>274</v>
      </c>
      <c r="B276" s="2" t="s">
        <v>1642</v>
      </c>
      <c r="C276" s="2" t="s">
        <v>66</v>
      </c>
      <c r="D276" s="2" t="str">
        <f>"452655429"</f>
        <v>452655429</v>
      </c>
      <c r="E276" s="2" t="str">
        <f>"2021-07-01"</f>
        <v>2021-07-01</v>
      </c>
      <c r="F276" s="2" t="str">
        <f>"2024-07-01"</f>
        <v>2024-07-01</v>
      </c>
    </row>
    <row r="277" spans="1:6" ht="18" customHeight="1">
      <c r="A277" s="2">
        <v>275</v>
      </c>
      <c r="B277" s="2" t="s">
        <v>1643</v>
      </c>
      <c r="C277" s="2" t="s">
        <v>66</v>
      </c>
      <c r="D277" s="2" t="str">
        <f>"452655429"</f>
        <v>452655429</v>
      </c>
      <c r="E277" s="2" t="str">
        <f>"2021-07-01"</f>
        <v>2021-07-01</v>
      </c>
      <c r="F277" s="2" t="str">
        <f>"2024-07-01"</f>
        <v>2024-07-01</v>
      </c>
    </row>
    <row r="278" spans="1:6" ht="18" customHeight="1">
      <c r="A278" s="2">
        <v>276</v>
      </c>
      <c r="B278" s="2" t="s">
        <v>1644</v>
      </c>
      <c r="C278" s="2" t="s">
        <v>66</v>
      </c>
      <c r="D278" s="2" t="str">
        <f>"452655429"</f>
        <v>452655429</v>
      </c>
      <c r="E278" s="2" t="str">
        <f>"2021-07-01"</f>
        <v>2021-07-01</v>
      </c>
      <c r="F278" s="2" t="str">
        <f>"2024-07-01"</f>
        <v>2024-07-01</v>
      </c>
    </row>
    <row r="279" spans="1:6" ht="18" customHeight="1">
      <c r="A279" s="2">
        <v>277</v>
      </c>
      <c r="B279" s="2" t="s">
        <v>1645</v>
      </c>
      <c r="C279" s="2" t="s">
        <v>66</v>
      </c>
      <c r="D279" s="2" t="str">
        <f>"452655429"</f>
        <v>452655429</v>
      </c>
      <c r="E279" s="2" t="str">
        <f>"2020-07-01"</f>
        <v>2020-07-01</v>
      </c>
      <c r="F279" s="2" t="str">
        <f>"2023-07-01"</f>
        <v>2023-07-01</v>
      </c>
    </row>
    <row r="280" spans="1:6" ht="18" customHeight="1">
      <c r="A280" s="2">
        <v>278</v>
      </c>
      <c r="B280" s="2" t="s">
        <v>1646</v>
      </c>
      <c r="C280" s="2" t="s">
        <v>66</v>
      </c>
      <c r="D280" s="2" t="str">
        <f>"452655429"</f>
        <v>452655429</v>
      </c>
      <c r="E280" s="2" t="str">
        <f>"2020-07-01"</f>
        <v>2020-07-01</v>
      </c>
      <c r="F280" s="2" t="str">
        <f>"2023-07-01"</f>
        <v>2023-07-01</v>
      </c>
    </row>
    <row r="281" spans="1:6" ht="18" customHeight="1">
      <c r="A281" s="2">
        <v>279</v>
      </c>
      <c r="B281" s="2" t="s">
        <v>1647</v>
      </c>
      <c r="C281" s="2" t="s">
        <v>66</v>
      </c>
      <c r="D281" s="2" t="str">
        <f>"452655429"</f>
        <v>452655429</v>
      </c>
      <c r="E281" s="2" t="str">
        <f>"2022-04-01"</f>
        <v>2022-04-01</v>
      </c>
      <c r="F281" s="2" t="str">
        <f>"2025-03-01"</f>
        <v>2025-03-01</v>
      </c>
    </row>
    <row r="282" spans="1:6" ht="18" customHeight="1">
      <c r="A282" s="2">
        <v>280</v>
      </c>
      <c r="B282" s="2" t="s">
        <v>1648</v>
      </c>
      <c r="C282" s="2" t="s">
        <v>66</v>
      </c>
      <c r="D282" s="2" t="str">
        <f>"452655429"</f>
        <v>452655429</v>
      </c>
      <c r="E282" s="2" t="str">
        <f>"2022-08-01"</f>
        <v>2022-08-01</v>
      </c>
      <c r="F282" s="2" t="str">
        <f>"2027-07-01"</f>
        <v>2027-07-01</v>
      </c>
    </row>
    <row r="283" spans="1:6" ht="18" customHeight="1">
      <c r="A283" s="2">
        <v>281</v>
      </c>
      <c r="B283" s="2" t="s">
        <v>1649</v>
      </c>
      <c r="C283" s="2" t="s">
        <v>66</v>
      </c>
      <c r="D283" s="2" t="str">
        <f>"452655429"</f>
        <v>452655429</v>
      </c>
      <c r="E283" s="2" t="str">
        <f>"2020-08-01"</f>
        <v>2020-08-01</v>
      </c>
      <c r="F283" s="2" t="str">
        <f>"2023-08-01"</f>
        <v>2023-08-01</v>
      </c>
    </row>
    <row r="284" spans="1:6" ht="18" customHeight="1">
      <c r="A284" s="2">
        <v>282</v>
      </c>
      <c r="B284" s="2" t="s">
        <v>1650</v>
      </c>
      <c r="C284" s="2" t="s">
        <v>66</v>
      </c>
      <c r="D284" s="2" t="str">
        <f>"452655429"</f>
        <v>452655429</v>
      </c>
      <c r="E284" s="2" t="str">
        <f>"2019-07-01"</f>
        <v>2019-07-01</v>
      </c>
      <c r="F284" s="2" t="str">
        <f>"2025-07-01"</f>
        <v>2025-07-01</v>
      </c>
    </row>
    <row r="285" spans="1:6" ht="18" customHeight="1">
      <c r="A285" s="2">
        <v>283</v>
      </c>
      <c r="B285" s="2" t="s">
        <v>1651</v>
      </c>
      <c r="C285" s="2" t="s">
        <v>66</v>
      </c>
      <c r="D285" s="2" t="str">
        <f>"452655429"</f>
        <v>452655429</v>
      </c>
      <c r="E285" s="2" t="str">
        <f>"2019-08-01"</f>
        <v>2019-08-01</v>
      </c>
      <c r="F285" s="2" t="str">
        <f>"2024-07-01"</f>
        <v>2024-07-01</v>
      </c>
    </row>
    <row r="286" spans="1:6" ht="18" customHeight="1">
      <c r="A286" s="2">
        <v>284</v>
      </c>
      <c r="B286" s="2" t="s">
        <v>1652</v>
      </c>
      <c r="C286" s="2" t="s">
        <v>66</v>
      </c>
      <c r="D286" s="2" t="str">
        <f>"452655429"</f>
        <v>452655429</v>
      </c>
      <c r="E286" s="2" t="str">
        <f>"2022-07-01"</f>
        <v>2022-07-01</v>
      </c>
      <c r="F286" s="2" t="str">
        <f>"2025-07-01"</f>
        <v>2025-07-01</v>
      </c>
    </row>
    <row r="287" spans="1:6" ht="18" customHeight="1">
      <c r="A287" s="2">
        <v>285</v>
      </c>
      <c r="B287" s="2" t="s">
        <v>1653</v>
      </c>
      <c r="C287" s="2" t="s">
        <v>66</v>
      </c>
      <c r="D287" s="2" t="str">
        <f>"452655429"</f>
        <v>452655429</v>
      </c>
      <c r="E287" s="2" t="str">
        <f>"2020-09-01"</f>
        <v>2020-09-01</v>
      </c>
      <c r="F287" s="2" t="str">
        <f>"2025-09-01"</f>
        <v>2025-09-01</v>
      </c>
    </row>
    <row r="288" spans="1:6" ht="18" customHeight="1">
      <c r="A288" s="2">
        <v>286</v>
      </c>
      <c r="B288" s="2" t="s">
        <v>1654</v>
      </c>
      <c r="C288" s="2" t="s">
        <v>66</v>
      </c>
      <c r="D288" s="2" t="str">
        <f>"452655429"</f>
        <v>452655429</v>
      </c>
      <c r="E288" s="2" t="str">
        <f>"2022-12-01"</f>
        <v>2022-12-01</v>
      </c>
      <c r="F288" s="2" t="str">
        <f>"2025-12-01"</f>
        <v>2025-12-01</v>
      </c>
    </row>
    <row r="289" spans="1:6" ht="18" customHeight="1">
      <c r="A289" s="2">
        <v>287</v>
      </c>
      <c r="B289" s="2" t="s">
        <v>1655</v>
      </c>
      <c r="C289" s="2" t="s">
        <v>66</v>
      </c>
      <c r="D289" s="2" t="str">
        <f>"452655429"</f>
        <v>452655429</v>
      </c>
      <c r="E289" s="2" t="str">
        <f>"2021-07-01"</f>
        <v>2021-07-01</v>
      </c>
      <c r="F289" s="2" t="str">
        <f>"2024-07-01"</f>
        <v>2024-07-01</v>
      </c>
    </row>
    <row r="290" spans="1:6" ht="18" customHeight="1">
      <c r="A290" s="2">
        <v>288</v>
      </c>
      <c r="B290" s="2" t="s">
        <v>1656</v>
      </c>
      <c r="C290" s="2" t="s">
        <v>66</v>
      </c>
      <c r="D290" s="2" t="str">
        <f>"452655429"</f>
        <v>452655429</v>
      </c>
      <c r="E290" s="2" t="str">
        <f>"2022-07-01"</f>
        <v>2022-07-01</v>
      </c>
      <c r="F290" s="2" t="str">
        <f>"2025-07-01"</f>
        <v>2025-07-01</v>
      </c>
    </row>
    <row r="291" spans="1:6" ht="18" customHeight="1">
      <c r="A291" s="2">
        <v>289</v>
      </c>
      <c r="B291" s="2" t="s">
        <v>1657</v>
      </c>
      <c r="C291" s="2" t="s">
        <v>66</v>
      </c>
      <c r="D291" s="2" t="str">
        <f>"452655429"</f>
        <v>452655429</v>
      </c>
      <c r="E291" s="2" t="str">
        <f>"2021-07-01"</f>
        <v>2021-07-01</v>
      </c>
      <c r="F291" s="2" t="str">
        <f>"2024-07-01"</f>
        <v>2024-07-01</v>
      </c>
    </row>
    <row r="292" spans="1:6" ht="18" customHeight="1">
      <c r="A292" s="2">
        <v>290</v>
      </c>
      <c r="B292" s="2" t="s">
        <v>1658</v>
      </c>
      <c r="C292" s="2" t="s">
        <v>66</v>
      </c>
      <c r="D292" s="2" t="str">
        <f>"452655429"</f>
        <v>452655429</v>
      </c>
      <c r="E292" s="2" t="str">
        <f>"2020-07-01"</f>
        <v>2020-07-01</v>
      </c>
      <c r="F292" s="2" t="str">
        <f>"2023-07-01"</f>
        <v>2023-07-01</v>
      </c>
    </row>
    <row r="293" spans="1:6" ht="18" customHeight="1">
      <c r="A293" s="2">
        <v>291</v>
      </c>
      <c r="B293" s="2" t="s">
        <v>1659</v>
      </c>
      <c r="C293" s="2" t="s">
        <v>66</v>
      </c>
      <c r="D293" s="2" t="str">
        <f>"452655429"</f>
        <v>452655429</v>
      </c>
      <c r="E293" s="2" t="str">
        <f>"2020-07-01"</f>
        <v>2020-07-01</v>
      </c>
      <c r="F293" s="2" t="str">
        <f>"2023-07-01"</f>
        <v>2023-07-01</v>
      </c>
    </row>
    <row r="294" spans="1:6" ht="18" customHeight="1">
      <c r="A294" s="2">
        <v>292</v>
      </c>
      <c r="B294" s="2" t="s">
        <v>1660</v>
      </c>
      <c r="C294" s="2" t="s">
        <v>66</v>
      </c>
      <c r="D294" s="2" t="str">
        <f>"452655429"</f>
        <v>452655429</v>
      </c>
      <c r="E294" s="2" t="str">
        <f>"2020-07-01"</f>
        <v>2020-07-01</v>
      </c>
      <c r="F294" s="2" t="str">
        <f>"2023-07-01"</f>
        <v>2023-07-01</v>
      </c>
    </row>
    <row r="295" spans="1:6" ht="18" customHeight="1">
      <c r="A295" s="2">
        <v>293</v>
      </c>
      <c r="B295" s="2" t="s">
        <v>1661</v>
      </c>
      <c r="C295" s="2" t="s">
        <v>66</v>
      </c>
      <c r="D295" s="2" t="str">
        <f>"452655429"</f>
        <v>452655429</v>
      </c>
      <c r="E295" s="2" t="str">
        <f>"2021-08-01"</f>
        <v>2021-08-01</v>
      </c>
      <c r="F295" s="2" t="str">
        <f>"2024-07-01"</f>
        <v>2024-07-01</v>
      </c>
    </row>
    <row r="296" spans="1:6" ht="18" customHeight="1">
      <c r="A296" s="2">
        <v>294</v>
      </c>
      <c r="B296" s="2" t="s">
        <v>1662</v>
      </c>
      <c r="C296" s="2" t="s">
        <v>66</v>
      </c>
      <c r="D296" s="2" t="str">
        <f>"452655429"</f>
        <v>452655429</v>
      </c>
      <c r="E296" s="2" t="str">
        <f>"2021-08-01"</f>
        <v>2021-08-01</v>
      </c>
      <c r="F296" s="2" t="str">
        <f>"2024-07-01"</f>
        <v>2024-07-01</v>
      </c>
    </row>
    <row r="297" spans="1:6" ht="18" customHeight="1">
      <c r="A297" s="2">
        <v>295</v>
      </c>
      <c r="B297" s="2" t="s">
        <v>1663</v>
      </c>
      <c r="C297" s="2" t="s">
        <v>66</v>
      </c>
      <c r="D297" s="2" t="str">
        <f>"452655429"</f>
        <v>452655429</v>
      </c>
      <c r="E297" s="2" t="str">
        <f>"2022-10-01"</f>
        <v>2022-10-01</v>
      </c>
      <c r="F297" s="2" t="str">
        <f>"2027-01-01"</f>
        <v>2027-01-01</v>
      </c>
    </row>
    <row r="298" spans="1:6" ht="18" customHeight="1">
      <c r="A298" s="2">
        <v>296</v>
      </c>
      <c r="B298" s="2" t="s">
        <v>1664</v>
      </c>
      <c r="C298" s="2" t="s">
        <v>66</v>
      </c>
      <c r="D298" s="2" t="str">
        <f>"452655429"</f>
        <v>452655429</v>
      </c>
      <c r="E298" s="2" t="str">
        <f>"2022-07-01"</f>
        <v>2022-07-01</v>
      </c>
      <c r="F298" s="2" t="str">
        <f>"2025-07-01"</f>
        <v>2025-07-01</v>
      </c>
    </row>
    <row r="299" spans="1:6" ht="18" customHeight="1">
      <c r="A299" s="2">
        <v>297</v>
      </c>
      <c r="B299" s="2" t="s">
        <v>1665</v>
      </c>
      <c r="C299" s="2" t="s">
        <v>66</v>
      </c>
      <c r="D299" s="2" t="str">
        <f>"452655429"</f>
        <v>452655429</v>
      </c>
      <c r="E299" s="2" t="str">
        <f>"2020-07-01"</f>
        <v>2020-07-01</v>
      </c>
      <c r="F299" s="2" t="str">
        <f>"2023-07-01"</f>
        <v>2023-07-01</v>
      </c>
    </row>
    <row r="300" spans="1:6" ht="18" customHeight="1">
      <c r="A300" s="2">
        <v>298</v>
      </c>
      <c r="B300" s="2" t="s">
        <v>1666</v>
      </c>
      <c r="C300" s="2" t="s">
        <v>66</v>
      </c>
      <c r="D300" s="2" t="str">
        <f>"452655429"</f>
        <v>452655429</v>
      </c>
      <c r="E300" s="2" t="str">
        <f>"2020-06-01"</f>
        <v>2020-06-01</v>
      </c>
      <c r="F300" s="2" t="str">
        <f>"2023-06-01"</f>
        <v>2023-06-01</v>
      </c>
    </row>
    <row r="301" spans="1:6" ht="18" customHeight="1">
      <c r="A301" s="2">
        <v>299</v>
      </c>
      <c r="B301" s="2" t="s">
        <v>1667</v>
      </c>
      <c r="C301" s="2" t="s">
        <v>66</v>
      </c>
      <c r="D301" s="2" t="str">
        <f>"452655429"</f>
        <v>452655429</v>
      </c>
      <c r="E301" s="2" t="str">
        <f>"2020-05-01"</f>
        <v>2020-05-01</v>
      </c>
      <c r="F301" s="2" t="str">
        <f>"2023-05-01"</f>
        <v>2023-05-01</v>
      </c>
    </row>
    <row r="302" spans="1:6" ht="18" customHeight="1">
      <c r="A302" s="2">
        <v>300</v>
      </c>
      <c r="B302" s="2" t="s">
        <v>1668</v>
      </c>
      <c r="C302" s="2" t="s">
        <v>66</v>
      </c>
      <c r="D302" s="2" t="str">
        <f>"452655429"</f>
        <v>452655429</v>
      </c>
      <c r="E302" s="2" t="str">
        <f>"2022-07-01"</f>
        <v>2022-07-01</v>
      </c>
      <c r="F302" s="2" t="str">
        <f>"2025-06-01"</f>
        <v>2025-06-01</v>
      </c>
    </row>
    <row r="303" spans="1:6" ht="18" customHeight="1">
      <c r="A303" s="2">
        <v>301</v>
      </c>
      <c r="B303" s="2" t="s">
        <v>1669</v>
      </c>
      <c r="C303" s="2" t="s">
        <v>66</v>
      </c>
      <c r="D303" s="2" t="str">
        <f>"452655429"</f>
        <v>452655429</v>
      </c>
      <c r="E303" s="2" t="str">
        <f>"2022-07-01"</f>
        <v>2022-07-01</v>
      </c>
      <c r="F303" s="2" t="str">
        <f>"2025-06-01"</f>
        <v>2025-06-01</v>
      </c>
    </row>
    <row r="304" spans="1:6" ht="18" customHeight="1">
      <c r="A304" s="2">
        <v>302</v>
      </c>
      <c r="B304" s="2" t="s">
        <v>1670</v>
      </c>
      <c r="C304" s="2" t="s">
        <v>66</v>
      </c>
      <c r="D304" s="2" t="str">
        <f>"452655429"</f>
        <v>452655429</v>
      </c>
      <c r="E304" s="2" t="str">
        <f>"2020-06-01"</f>
        <v>2020-06-01</v>
      </c>
      <c r="F304" s="2" t="str">
        <f>"2023-06-01"</f>
        <v>2023-06-01</v>
      </c>
    </row>
    <row r="305" spans="1:6" ht="18" customHeight="1">
      <c r="A305" s="2">
        <v>303</v>
      </c>
      <c r="B305" s="2" t="s">
        <v>1671</v>
      </c>
      <c r="C305" s="2" t="s">
        <v>66</v>
      </c>
      <c r="D305" s="2" t="str">
        <f>"452655429"</f>
        <v>452655429</v>
      </c>
      <c r="E305" s="2" t="str">
        <f>"2020-07-01"</f>
        <v>2020-07-01</v>
      </c>
      <c r="F305" s="2" t="str">
        <f>"2023-07-01"</f>
        <v>2023-07-01</v>
      </c>
    </row>
    <row r="306" spans="1:6" ht="18" customHeight="1">
      <c r="A306" s="2">
        <v>304</v>
      </c>
      <c r="B306" s="2" t="s">
        <v>1672</v>
      </c>
      <c r="C306" s="2" t="s">
        <v>66</v>
      </c>
      <c r="D306" s="2" t="str">
        <f>"452655429"</f>
        <v>452655429</v>
      </c>
      <c r="E306" s="2" t="str">
        <f>"2021-05-01"</f>
        <v>2021-05-01</v>
      </c>
      <c r="F306" s="2" t="str">
        <f>"2026-05-01"</f>
        <v>2026-05-01</v>
      </c>
    </row>
    <row r="307" spans="1:6" ht="18" customHeight="1">
      <c r="A307" s="2">
        <v>305</v>
      </c>
      <c r="B307" s="2" t="s">
        <v>1673</v>
      </c>
      <c r="C307" s="2" t="s">
        <v>66</v>
      </c>
      <c r="D307" s="2" t="str">
        <f>"452655429"</f>
        <v>452655429</v>
      </c>
      <c r="E307" s="2" t="str">
        <f>"2022-07-01"</f>
        <v>2022-07-01</v>
      </c>
      <c r="F307" s="2" t="str">
        <f>"2027-07-01"</f>
        <v>2027-07-01</v>
      </c>
    </row>
    <row r="308" spans="1:6" ht="18" customHeight="1">
      <c r="A308" s="2">
        <v>306</v>
      </c>
      <c r="B308" s="2" t="s">
        <v>994</v>
      </c>
      <c r="C308" s="2" t="s">
        <v>66</v>
      </c>
      <c r="D308" s="2" t="str">
        <f>"452655429"</f>
        <v>452655429</v>
      </c>
      <c r="E308" s="2" t="str">
        <f>"2022-06-01"</f>
        <v>2022-06-01</v>
      </c>
      <c r="F308" s="2" t="str">
        <f>"2025-06-01"</f>
        <v>2025-06-01</v>
      </c>
    </row>
    <row r="309" spans="1:6" ht="18" customHeight="1">
      <c r="A309" s="2">
        <v>307</v>
      </c>
      <c r="B309" s="2" t="s">
        <v>1674</v>
      </c>
      <c r="C309" s="2" t="s">
        <v>66</v>
      </c>
      <c r="D309" s="2" t="str">
        <f>"452655429"</f>
        <v>452655429</v>
      </c>
      <c r="E309" s="2" t="str">
        <f>"2020-07-01"</f>
        <v>2020-07-01</v>
      </c>
      <c r="F309" s="2" t="str">
        <f>"2023-07-01"</f>
        <v>2023-07-01</v>
      </c>
    </row>
    <row r="310" spans="1:6" ht="18" customHeight="1">
      <c r="A310" s="2">
        <v>308</v>
      </c>
      <c r="B310" s="2" t="s">
        <v>1675</v>
      </c>
      <c r="C310" s="2" t="s">
        <v>66</v>
      </c>
      <c r="D310" s="2" t="str">
        <f>"452655429"</f>
        <v>452655429</v>
      </c>
      <c r="E310" s="2" t="str">
        <f>"2021-07-01"</f>
        <v>2021-07-01</v>
      </c>
      <c r="F310" s="2" t="str">
        <f>"2024-07-01"</f>
        <v>2024-07-01</v>
      </c>
    </row>
    <row r="311" spans="1:6" ht="18" customHeight="1">
      <c r="A311" s="2">
        <v>309</v>
      </c>
      <c r="B311" s="2" t="s">
        <v>1676</v>
      </c>
      <c r="C311" s="2" t="s">
        <v>66</v>
      </c>
      <c r="D311" s="2" t="str">
        <f>"452655429"</f>
        <v>452655429</v>
      </c>
      <c r="E311" s="2" t="str">
        <f>"2021-07-01"</f>
        <v>2021-07-01</v>
      </c>
      <c r="F311" s="2" t="str">
        <f>"2026-07-01"</f>
        <v>2026-07-01</v>
      </c>
    </row>
    <row r="312" spans="1:6" ht="18" customHeight="1">
      <c r="A312" s="2">
        <v>310</v>
      </c>
      <c r="B312" s="2" t="s">
        <v>1677</v>
      </c>
      <c r="C312" s="2" t="s">
        <v>66</v>
      </c>
      <c r="D312" s="2" t="str">
        <f>"452655429"</f>
        <v>452655429</v>
      </c>
      <c r="E312" s="2" t="str">
        <f>"2022-07-01"</f>
        <v>2022-07-01</v>
      </c>
      <c r="F312" s="2" t="str">
        <f>"2025-07-01"</f>
        <v>2025-07-01</v>
      </c>
    </row>
    <row r="313" spans="1:6" ht="18" customHeight="1">
      <c r="A313" s="2">
        <v>311</v>
      </c>
      <c r="B313" s="2" t="s">
        <v>1678</v>
      </c>
      <c r="C313" s="2" t="s">
        <v>66</v>
      </c>
      <c r="D313" s="2" t="str">
        <f>"452655429"</f>
        <v>452655429</v>
      </c>
      <c r="E313" s="2" t="str">
        <f>"2020-07-01"</f>
        <v>2020-07-01</v>
      </c>
      <c r="F313" s="2" t="str">
        <f>"2023-07-01"</f>
        <v>2023-07-01</v>
      </c>
    </row>
    <row r="314" spans="1:6" ht="18" customHeight="1">
      <c r="A314" s="2">
        <v>312</v>
      </c>
      <c r="B314" s="2" t="s">
        <v>1679</v>
      </c>
      <c r="C314" s="2" t="s">
        <v>66</v>
      </c>
      <c r="D314" s="2" t="str">
        <f>"452655429"</f>
        <v>452655429</v>
      </c>
      <c r="E314" s="2" t="str">
        <f>"2020-04-01"</f>
        <v>2020-04-01</v>
      </c>
      <c r="F314" s="2" t="str">
        <f>"2023-03-01"</f>
        <v>2023-03-01</v>
      </c>
    </row>
    <row r="315" spans="1:6" ht="18" customHeight="1">
      <c r="A315" s="2">
        <v>313</v>
      </c>
      <c r="B315" s="2" t="s">
        <v>1556</v>
      </c>
      <c r="C315" s="2" t="s">
        <v>163</v>
      </c>
      <c r="D315" s="2" t="str">
        <f>"452655337"</f>
        <v>452655337</v>
      </c>
      <c r="E315" s="2" t="str">
        <f>"2022-09-01"</f>
        <v>2022-09-01</v>
      </c>
      <c r="F315" s="2" t="str">
        <f>"2025-09-01"</f>
        <v>2025-09-01</v>
      </c>
    </row>
    <row r="316" spans="1:6" ht="18" customHeight="1">
      <c r="A316" s="2">
        <v>314</v>
      </c>
      <c r="B316" s="2" t="s">
        <v>1557</v>
      </c>
      <c r="C316" s="2" t="s">
        <v>163</v>
      </c>
      <c r="D316" s="2" t="str">
        <f>"452655337"</f>
        <v>452655337</v>
      </c>
      <c r="E316" s="2" t="str">
        <f>"2022-03-01"</f>
        <v>2022-03-01</v>
      </c>
      <c r="F316" s="2" t="str">
        <f>"2025-03-01"</f>
        <v>2025-03-01</v>
      </c>
    </row>
    <row r="317" spans="1:6" ht="18" customHeight="1">
      <c r="A317" s="2">
        <v>315</v>
      </c>
      <c r="B317" s="2" t="s">
        <v>1558</v>
      </c>
      <c r="C317" s="2" t="s">
        <v>163</v>
      </c>
      <c r="D317" s="2" t="str">
        <f>"452655337"</f>
        <v>452655337</v>
      </c>
      <c r="E317" s="2" t="str">
        <f>"2022-07-01"</f>
        <v>2022-07-01</v>
      </c>
      <c r="F317" s="2" t="str">
        <f>"2025-07-01"</f>
        <v>2025-07-01</v>
      </c>
    </row>
    <row r="318" spans="1:6" ht="18" customHeight="1">
      <c r="A318" s="2">
        <v>316</v>
      </c>
      <c r="B318" s="2" t="s">
        <v>1559</v>
      </c>
      <c r="C318" s="2" t="s">
        <v>163</v>
      </c>
      <c r="D318" s="2" t="str">
        <f>"452655337"</f>
        <v>452655337</v>
      </c>
      <c r="E318" s="2" t="str">
        <f>"2021-07-01"</f>
        <v>2021-07-01</v>
      </c>
      <c r="F318" s="2" t="str">
        <f>"2024-07-01"</f>
        <v>2024-07-01</v>
      </c>
    </row>
    <row r="319" spans="1:6" ht="18" customHeight="1">
      <c r="A319" s="2">
        <v>317</v>
      </c>
      <c r="B319" s="2" t="s">
        <v>1560</v>
      </c>
      <c r="C319" s="2" t="s">
        <v>163</v>
      </c>
      <c r="D319" s="2" t="str">
        <f>"452655337"</f>
        <v>452655337</v>
      </c>
      <c r="E319" s="2" t="str">
        <f>"2021-01-01"</f>
        <v>2021-01-01</v>
      </c>
      <c r="F319" s="2" t="str">
        <f>"2024-01-01"</f>
        <v>2024-01-01</v>
      </c>
    </row>
    <row r="320" spans="1:6" ht="18" customHeight="1">
      <c r="A320" s="2">
        <v>318</v>
      </c>
      <c r="B320" s="2" t="s">
        <v>1554</v>
      </c>
      <c r="C320" s="2" t="s">
        <v>14</v>
      </c>
      <c r="D320" s="2" t="str">
        <f>"452655286"</f>
        <v>452655286</v>
      </c>
      <c r="E320" s="2" t="str">
        <f>"2021-10-01"</f>
        <v>2021-10-01</v>
      </c>
      <c r="F320" s="2" t="str">
        <f>"2023-10-01"</f>
        <v>2023-10-01</v>
      </c>
    </row>
    <row r="321" spans="1:6" ht="18" customHeight="1">
      <c r="A321" s="2">
        <v>319</v>
      </c>
      <c r="B321" s="2" t="s">
        <v>1555</v>
      </c>
      <c r="C321" s="2" t="s">
        <v>14</v>
      </c>
      <c r="D321" s="2" t="str">
        <f>"452655286"</f>
        <v>452655286</v>
      </c>
      <c r="E321" s="2" t="str">
        <f>"2021-10-01"</f>
        <v>2021-10-01</v>
      </c>
      <c r="F321" s="2" t="str">
        <f>"2023-06-01"</f>
        <v>2023-06-01</v>
      </c>
    </row>
    <row r="322" spans="1:6" ht="18" customHeight="1">
      <c r="A322" s="2">
        <v>320</v>
      </c>
      <c r="B322" s="2" t="s">
        <v>1518</v>
      </c>
      <c r="C322" s="2" t="s">
        <v>5</v>
      </c>
      <c r="D322" s="2" t="str">
        <f>"452654993"</f>
        <v>452654993</v>
      </c>
      <c r="E322" s="2" t="str">
        <f>"2021-10-01"</f>
        <v>2021-10-01</v>
      </c>
      <c r="F322" s="2" t="str">
        <f>"2027-12-01"</f>
        <v>2027-12-01</v>
      </c>
    </row>
    <row r="323" spans="1:6" ht="18" customHeight="1">
      <c r="A323" s="2">
        <v>321</v>
      </c>
      <c r="B323" s="2" t="s">
        <v>1519</v>
      </c>
      <c r="C323" s="2" t="s">
        <v>5</v>
      </c>
      <c r="D323" s="2" t="str">
        <f>"452654993"</f>
        <v>452654993</v>
      </c>
      <c r="E323" s="2" t="str">
        <f>"2022-06-01"</f>
        <v>2022-06-01</v>
      </c>
      <c r="F323" s="2" t="str">
        <f>"2023-05-01"</f>
        <v>2023-05-01</v>
      </c>
    </row>
    <row r="324" spans="1:6" ht="18" customHeight="1">
      <c r="A324" s="2">
        <v>322</v>
      </c>
      <c r="B324" s="2" t="s">
        <v>1520</v>
      </c>
      <c r="C324" s="2" t="s">
        <v>5</v>
      </c>
      <c r="D324" s="2" t="str">
        <f>"452654993"</f>
        <v>452654993</v>
      </c>
      <c r="E324" s="2" t="str">
        <f>"2016-08-01"</f>
        <v>2016-08-01</v>
      </c>
      <c r="F324" s="2" t="str">
        <f>"2050-12-01"</f>
        <v>2050-12-01</v>
      </c>
    </row>
    <row r="325" spans="1:6" ht="18" customHeight="1">
      <c r="A325" s="2">
        <v>323</v>
      </c>
      <c r="B325" s="2" t="s">
        <v>1521</v>
      </c>
      <c r="C325" s="2" t="s">
        <v>5</v>
      </c>
      <c r="D325" s="2" t="str">
        <f>"452654993"</f>
        <v>452654993</v>
      </c>
      <c r="E325" s="2" t="str">
        <f>"2020-09-01"</f>
        <v>2020-09-01</v>
      </c>
      <c r="F325" s="2" t="str">
        <f>"2026-12-01"</f>
        <v>2026-12-01</v>
      </c>
    </row>
    <row r="326" spans="1:6" ht="18" customHeight="1">
      <c r="A326" s="2">
        <v>324</v>
      </c>
      <c r="B326" s="2" t="s">
        <v>1522</v>
      </c>
      <c r="C326" s="2" t="s">
        <v>5</v>
      </c>
      <c r="D326" s="2" t="str">
        <f>"452654993"</f>
        <v>452654993</v>
      </c>
      <c r="E326" s="2" t="str">
        <f>"2020-11-01"</f>
        <v>2020-11-01</v>
      </c>
      <c r="F326" s="2" t="str">
        <f>"2026-12-01"</f>
        <v>2026-12-01</v>
      </c>
    </row>
    <row r="327" spans="1:6" ht="18" customHeight="1">
      <c r="A327" s="2">
        <v>325</v>
      </c>
      <c r="B327" s="2" t="s">
        <v>1523</v>
      </c>
      <c r="C327" s="2" t="s">
        <v>5</v>
      </c>
      <c r="D327" s="2" t="str">
        <f>"452654993"</f>
        <v>452654993</v>
      </c>
      <c r="E327" s="2" t="str">
        <f>"2021-10-01"</f>
        <v>2021-10-01</v>
      </c>
      <c r="F327" s="2" t="str">
        <f>"2027-12-01"</f>
        <v>2027-12-01</v>
      </c>
    </row>
    <row r="328" spans="1:6" ht="18" customHeight="1">
      <c r="A328" s="2">
        <v>326</v>
      </c>
      <c r="B328" s="2" t="s">
        <v>1524</v>
      </c>
      <c r="C328" s="2" t="s">
        <v>5</v>
      </c>
      <c r="D328" s="2" t="str">
        <f>"452654993"</f>
        <v>452654993</v>
      </c>
      <c r="E328" s="2" t="str">
        <f>"2018-03-01"</f>
        <v>2018-03-01</v>
      </c>
      <c r="F328" s="2" t="str">
        <f>"2025-12-01"</f>
        <v>2025-12-01</v>
      </c>
    </row>
    <row r="329" spans="1:6" ht="18" customHeight="1">
      <c r="A329" s="2">
        <v>327</v>
      </c>
      <c r="B329" s="2" t="s">
        <v>1525</v>
      </c>
      <c r="C329" s="2" t="s">
        <v>5</v>
      </c>
      <c r="D329" s="2" t="str">
        <f>"452654993"</f>
        <v>452654993</v>
      </c>
      <c r="E329" s="2" t="str">
        <f>"2021-03-01"</f>
        <v>2021-03-01</v>
      </c>
      <c r="F329" s="2" t="str">
        <f>"2027-12-01"</f>
        <v>2027-12-01</v>
      </c>
    </row>
    <row r="330" spans="1:6" ht="18" customHeight="1">
      <c r="A330" s="2">
        <v>328</v>
      </c>
      <c r="B330" s="2" t="s">
        <v>1526</v>
      </c>
      <c r="C330" s="2" t="s">
        <v>5</v>
      </c>
      <c r="D330" s="2" t="str">
        <f>"452654993"</f>
        <v>452654993</v>
      </c>
      <c r="E330" s="2" t="str">
        <f>"2014-06-01"</f>
        <v>2014-06-01</v>
      </c>
      <c r="F330" s="2" t="str">
        <f>"2050-12-01"</f>
        <v>2050-12-01</v>
      </c>
    </row>
    <row r="331" spans="1:6" ht="18" customHeight="1">
      <c r="A331" s="2">
        <v>329</v>
      </c>
      <c r="B331" s="2" t="s">
        <v>1527</v>
      </c>
      <c r="C331" s="2" t="s">
        <v>5</v>
      </c>
      <c r="D331" s="2" t="str">
        <f>"452654993"</f>
        <v>452654993</v>
      </c>
      <c r="E331" s="2" t="str">
        <f>"2020-06-01"</f>
        <v>2020-06-01</v>
      </c>
      <c r="F331" s="2" t="str">
        <f>"2026-12-01"</f>
        <v>2026-12-01</v>
      </c>
    </row>
    <row r="332" spans="1:6" ht="18" customHeight="1">
      <c r="A332" s="2">
        <v>330</v>
      </c>
      <c r="B332" s="2" t="s">
        <v>1528</v>
      </c>
      <c r="C332" s="2" t="s">
        <v>5</v>
      </c>
      <c r="D332" s="2" t="str">
        <f>"452654993"</f>
        <v>452654993</v>
      </c>
      <c r="E332" s="2" t="str">
        <f>"2020-11-01"</f>
        <v>2020-11-01</v>
      </c>
      <c r="F332" s="2" t="str">
        <f>"2026-12-01"</f>
        <v>2026-12-01</v>
      </c>
    </row>
    <row r="333" spans="1:6" ht="18" customHeight="1">
      <c r="A333" s="2">
        <v>331</v>
      </c>
      <c r="B333" s="2" t="s">
        <v>548</v>
      </c>
      <c r="C333" s="2" t="s">
        <v>5</v>
      </c>
      <c r="D333" s="2" t="str">
        <f>"452654993"</f>
        <v>452654993</v>
      </c>
      <c r="E333" s="2" t="str">
        <f>"2019-08-01"</f>
        <v>2019-08-01</v>
      </c>
      <c r="F333" s="2" t="str">
        <f>"2025-12-01"</f>
        <v>2025-12-01</v>
      </c>
    </row>
    <row r="334" spans="1:6" ht="18" customHeight="1">
      <c r="A334" s="2">
        <v>332</v>
      </c>
      <c r="B334" s="2" t="s">
        <v>1529</v>
      </c>
      <c r="C334" s="2" t="s">
        <v>5</v>
      </c>
      <c r="D334" s="2" t="str">
        <f>"452654993"</f>
        <v>452654993</v>
      </c>
      <c r="E334" s="2" t="str">
        <f>"2020-02-01"</f>
        <v>2020-02-01</v>
      </c>
      <c r="F334" s="2" t="str">
        <f>"2023-02-01"</f>
        <v>2023-02-01</v>
      </c>
    </row>
    <row r="335" spans="1:6" ht="18" customHeight="1">
      <c r="A335" s="2">
        <v>333</v>
      </c>
      <c r="B335" s="2" t="s">
        <v>1530</v>
      </c>
      <c r="C335" s="2" t="s">
        <v>5</v>
      </c>
      <c r="D335" s="2" t="str">
        <f>"452654993"</f>
        <v>452654993</v>
      </c>
      <c r="E335" s="2" t="str">
        <f>"2020-11-01"</f>
        <v>2020-11-01</v>
      </c>
      <c r="F335" s="2" t="str">
        <f>"2026-12-01"</f>
        <v>2026-12-01</v>
      </c>
    </row>
    <row r="336" spans="1:6" ht="18" customHeight="1">
      <c r="A336" s="2">
        <v>334</v>
      </c>
      <c r="B336" s="2" t="s">
        <v>1531</v>
      </c>
      <c r="C336" s="2" t="s">
        <v>5</v>
      </c>
      <c r="D336" s="2" t="str">
        <f>"452654993"</f>
        <v>452654993</v>
      </c>
      <c r="E336" s="2" t="str">
        <f>"2015-07-01"</f>
        <v>2015-07-01</v>
      </c>
      <c r="F336" s="2" t="str">
        <f>"2050-12-01"</f>
        <v>2050-12-01</v>
      </c>
    </row>
    <row r="337" spans="1:6" ht="18" customHeight="1">
      <c r="A337" s="2">
        <v>335</v>
      </c>
      <c r="B337" s="2" t="s">
        <v>1532</v>
      </c>
      <c r="C337" s="2" t="s">
        <v>5</v>
      </c>
      <c r="D337" s="2" t="str">
        <f>"452654993"</f>
        <v>452654993</v>
      </c>
      <c r="E337" s="2" t="str">
        <f>"2019-06-01"</f>
        <v>2019-06-01</v>
      </c>
      <c r="F337" s="2" t="str">
        <f>"2025-12-01"</f>
        <v>2025-12-01</v>
      </c>
    </row>
    <row r="338" spans="1:6" ht="18" customHeight="1">
      <c r="A338" s="2">
        <v>336</v>
      </c>
      <c r="B338" s="2" t="s">
        <v>1533</v>
      </c>
      <c r="C338" s="2" t="s">
        <v>5</v>
      </c>
      <c r="D338" s="2" t="str">
        <f>"452654993"</f>
        <v>452654993</v>
      </c>
      <c r="E338" s="2" t="str">
        <f>"2017-09-01"</f>
        <v>2017-09-01</v>
      </c>
      <c r="F338" s="2" t="str">
        <f>"2024-12-01"</f>
        <v>2024-12-01</v>
      </c>
    </row>
    <row r="339" spans="1:6" ht="18" customHeight="1">
      <c r="A339" s="2">
        <v>337</v>
      </c>
      <c r="B339" s="2" t="s">
        <v>1534</v>
      </c>
      <c r="C339" s="2" t="s">
        <v>5</v>
      </c>
      <c r="D339" s="2" t="str">
        <f>"452654993"</f>
        <v>452654993</v>
      </c>
      <c r="E339" s="2" t="str">
        <f>"2019-11-01"</f>
        <v>2019-11-01</v>
      </c>
      <c r="F339" s="2" t="str">
        <f>"2023-11-01"</f>
        <v>2023-11-01</v>
      </c>
    </row>
    <row r="340" spans="1:6" ht="18" customHeight="1">
      <c r="A340" s="2">
        <v>338</v>
      </c>
      <c r="B340" s="2" t="s">
        <v>1535</v>
      </c>
      <c r="C340" s="2" t="s">
        <v>5</v>
      </c>
      <c r="D340" s="2" t="str">
        <f>"452654993"</f>
        <v>452654993</v>
      </c>
      <c r="E340" s="2" t="str">
        <f>"2021-10-01"</f>
        <v>2021-10-01</v>
      </c>
      <c r="F340" s="2" t="str">
        <f>"2027-12-01"</f>
        <v>2027-12-01</v>
      </c>
    </row>
    <row r="341" spans="1:6" ht="18" customHeight="1">
      <c r="A341" s="2">
        <v>339</v>
      </c>
      <c r="B341" s="2" t="s">
        <v>1536</v>
      </c>
      <c r="C341" s="2" t="s">
        <v>5</v>
      </c>
      <c r="D341" s="2" t="str">
        <f>"452654993"</f>
        <v>452654993</v>
      </c>
      <c r="E341" s="2" t="str">
        <f>"2017-05-01"</f>
        <v>2017-05-01</v>
      </c>
      <c r="F341" s="2" t="str">
        <f>"2023-05-01"</f>
        <v>2023-05-01</v>
      </c>
    </row>
    <row r="342" spans="1:6" ht="18" customHeight="1">
      <c r="A342" s="2">
        <v>340</v>
      </c>
      <c r="B342" s="2" t="s">
        <v>1537</v>
      </c>
      <c r="C342" s="2" t="s">
        <v>5</v>
      </c>
      <c r="D342" s="2" t="str">
        <f>"452654993"</f>
        <v>452654993</v>
      </c>
      <c r="E342" s="2" t="str">
        <f>"2020-12-01"</f>
        <v>2020-12-01</v>
      </c>
      <c r="F342" s="2" t="str">
        <f>"2022-12-01"</f>
        <v>2022-12-01</v>
      </c>
    </row>
    <row r="343" spans="1:6" ht="18" customHeight="1">
      <c r="A343" s="2">
        <v>341</v>
      </c>
      <c r="B343" s="2" t="s">
        <v>1538</v>
      </c>
      <c r="C343" s="2" t="s">
        <v>5</v>
      </c>
      <c r="D343" s="2" t="str">
        <f>"452654993"</f>
        <v>452654993</v>
      </c>
      <c r="E343" s="2" t="str">
        <f>"2021-06-01"</f>
        <v>2021-06-01</v>
      </c>
      <c r="F343" s="2" t="str">
        <f>"2027-12-01"</f>
        <v>2027-12-01</v>
      </c>
    </row>
    <row r="344" spans="1:6" ht="18" customHeight="1">
      <c r="A344" s="2">
        <v>342</v>
      </c>
      <c r="B344" s="2" t="s">
        <v>1539</v>
      </c>
      <c r="C344" s="2" t="s">
        <v>5</v>
      </c>
      <c r="D344" s="2" t="str">
        <f>"452654993"</f>
        <v>452654993</v>
      </c>
      <c r="E344" s="2" t="str">
        <f>"2014-08-01"</f>
        <v>2014-08-01</v>
      </c>
      <c r="F344" s="2" t="str">
        <f>"2050-12-01"</f>
        <v>2050-12-01</v>
      </c>
    </row>
    <row r="345" spans="1:6" ht="18" customHeight="1">
      <c r="A345" s="2">
        <v>343</v>
      </c>
      <c r="B345" s="2" t="s">
        <v>1540</v>
      </c>
      <c r="C345" s="2" t="s">
        <v>5</v>
      </c>
      <c r="D345" s="2" t="str">
        <f>"452654993"</f>
        <v>452654993</v>
      </c>
      <c r="E345" s="2" t="str">
        <f>"2022-06-01"</f>
        <v>2022-06-01</v>
      </c>
      <c r="F345" s="2" t="str">
        <f>"2023-05-01"</f>
        <v>2023-05-01</v>
      </c>
    </row>
    <row r="346" spans="1:6" ht="18" customHeight="1">
      <c r="A346" s="2">
        <v>344</v>
      </c>
      <c r="B346" s="2" t="s">
        <v>1541</v>
      </c>
      <c r="C346" s="2" t="s">
        <v>5</v>
      </c>
      <c r="D346" s="2" t="str">
        <f>"452654993"</f>
        <v>452654993</v>
      </c>
      <c r="E346" s="2" t="str">
        <f>"2021-11-01"</f>
        <v>2021-11-01</v>
      </c>
      <c r="F346" s="2" t="str">
        <f>"2023-11-01"</f>
        <v>2023-11-01</v>
      </c>
    </row>
    <row r="347" spans="1:6" ht="18" customHeight="1">
      <c r="A347" s="2">
        <v>345</v>
      </c>
      <c r="B347" s="2" t="s">
        <v>1542</v>
      </c>
      <c r="C347" s="2" t="s">
        <v>5</v>
      </c>
      <c r="D347" s="2" t="str">
        <f>"452654993"</f>
        <v>452654993</v>
      </c>
      <c r="E347" s="2" t="str">
        <f>"2020-11-01"</f>
        <v>2020-11-01</v>
      </c>
      <c r="F347" s="2" t="str">
        <f>"2026-12-01"</f>
        <v>2026-12-01</v>
      </c>
    </row>
    <row r="348" spans="1:6" ht="18" customHeight="1">
      <c r="A348" s="2">
        <v>346</v>
      </c>
      <c r="B348" s="2" t="s">
        <v>1543</v>
      </c>
      <c r="C348" s="2" t="s">
        <v>5</v>
      </c>
      <c r="D348" s="2" t="str">
        <f>"452654993"</f>
        <v>452654993</v>
      </c>
      <c r="E348" s="2" t="str">
        <f>"2014-01-01"</f>
        <v>2014-01-01</v>
      </c>
      <c r="F348" s="2" t="str">
        <f>"2050-12-01"</f>
        <v>2050-12-01</v>
      </c>
    </row>
    <row r="349" spans="1:6" ht="18" customHeight="1">
      <c r="A349" s="2">
        <v>347</v>
      </c>
      <c r="B349" s="2" t="s">
        <v>1544</v>
      </c>
      <c r="C349" s="2" t="s">
        <v>5</v>
      </c>
      <c r="D349" s="2" t="str">
        <f>"452654993"</f>
        <v>452654993</v>
      </c>
      <c r="E349" s="2" t="str">
        <f>"2021-05-01"</f>
        <v>2021-05-01</v>
      </c>
      <c r="F349" s="2" t="str">
        <f>"2027-12-01"</f>
        <v>2027-12-01</v>
      </c>
    </row>
    <row r="350" spans="1:6" ht="18" customHeight="1">
      <c r="A350" s="2">
        <v>348</v>
      </c>
      <c r="B350" s="2" t="s">
        <v>1545</v>
      </c>
      <c r="C350" s="2" t="s">
        <v>5</v>
      </c>
      <c r="D350" s="2" t="str">
        <f>"452654993"</f>
        <v>452654993</v>
      </c>
      <c r="E350" s="2" t="str">
        <f>"2017-10-01"</f>
        <v>2017-10-01</v>
      </c>
      <c r="F350" s="2" t="str">
        <f>"2024-12-01"</f>
        <v>2024-12-01</v>
      </c>
    </row>
    <row r="351" spans="1:6" ht="18" customHeight="1">
      <c r="A351" s="2">
        <v>349</v>
      </c>
      <c r="B351" s="2" t="s">
        <v>1546</v>
      </c>
      <c r="C351" s="2" t="s">
        <v>5</v>
      </c>
      <c r="D351" s="2" t="str">
        <f>"452654993"</f>
        <v>452654993</v>
      </c>
      <c r="E351" s="2" t="str">
        <f>"2019-11-01"</f>
        <v>2019-11-01</v>
      </c>
      <c r="F351" s="2" t="str">
        <f>"2025-12-01"</f>
        <v>2025-12-01</v>
      </c>
    </row>
    <row r="352" spans="1:6" ht="18" customHeight="1">
      <c r="A352" s="2">
        <v>350</v>
      </c>
      <c r="B352" s="2" t="s">
        <v>1547</v>
      </c>
      <c r="C352" s="2" t="s">
        <v>5</v>
      </c>
      <c r="D352" s="2" t="str">
        <f>"452654993"</f>
        <v>452654993</v>
      </c>
      <c r="E352" s="2" t="str">
        <f>"2022-07-01"</f>
        <v>2022-07-01</v>
      </c>
      <c r="F352" s="2" t="str">
        <f>"2023-06-01"</f>
        <v>2023-06-01</v>
      </c>
    </row>
    <row r="353" spans="1:6" ht="18" customHeight="1">
      <c r="A353" s="2">
        <v>351</v>
      </c>
      <c r="B353" s="2" t="s">
        <v>1548</v>
      </c>
      <c r="C353" s="2" t="s">
        <v>5</v>
      </c>
      <c r="D353" s="2" t="str">
        <f>"452654993"</f>
        <v>452654993</v>
      </c>
      <c r="E353" s="2" t="str">
        <f>"2021-07-01"</f>
        <v>2021-07-01</v>
      </c>
      <c r="F353" s="2" t="str">
        <f>"2027-12-01"</f>
        <v>2027-12-01</v>
      </c>
    </row>
    <row r="354" spans="1:6" ht="18" customHeight="1">
      <c r="A354" s="2">
        <v>352</v>
      </c>
      <c r="B354" s="2" t="s">
        <v>1549</v>
      </c>
      <c r="C354" s="2" t="s">
        <v>5</v>
      </c>
      <c r="D354" s="2" t="str">
        <f>"452654993"</f>
        <v>452654993</v>
      </c>
      <c r="E354" s="2" t="str">
        <f>"2018-11-01"</f>
        <v>2018-11-01</v>
      </c>
      <c r="F354" s="2" t="str">
        <f>"2025-12-01"</f>
        <v>2025-12-01</v>
      </c>
    </row>
    <row r="355" spans="1:6" ht="18" customHeight="1">
      <c r="A355" s="2">
        <v>353</v>
      </c>
      <c r="B355" s="2" t="s">
        <v>1550</v>
      </c>
      <c r="C355" s="2" t="s">
        <v>5</v>
      </c>
      <c r="D355" s="2" t="str">
        <f>"452654993"</f>
        <v>452654993</v>
      </c>
      <c r="E355" s="2" t="str">
        <f>"2021-09-01"</f>
        <v>2021-09-01</v>
      </c>
      <c r="F355" s="2" t="str">
        <f>"2027-12-01"</f>
        <v>2027-12-01</v>
      </c>
    </row>
    <row r="356" spans="1:6" ht="18" customHeight="1">
      <c r="A356" s="2">
        <v>354</v>
      </c>
      <c r="B356" s="2" t="s">
        <v>1551</v>
      </c>
      <c r="C356" s="2" t="s">
        <v>5</v>
      </c>
      <c r="D356" s="2" t="str">
        <f>"452654993"</f>
        <v>452654993</v>
      </c>
      <c r="E356" s="2" t="str">
        <f>"2020-04-01"</f>
        <v>2020-04-01</v>
      </c>
      <c r="F356" s="2" t="str">
        <f>"2026-12-01"</f>
        <v>2026-12-01</v>
      </c>
    </row>
    <row r="357" spans="1:6" ht="18" customHeight="1">
      <c r="A357" s="2">
        <v>355</v>
      </c>
      <c r="B357" s="2" t="s">
        <v>1552</v>
      </c>
      <c r="C357" s="2" t="s">
        <v>5</v>
      </c>
      <c r="D357" s="2" t="str">
        <f>"452654993"</f>
        <v>452654993</v>
      </c>
      <c r="E357" s="2" t="str">
        <f>"2021-11-01"</f>
        <v>2021-11-01</v>
      </c>
      <c r="F357" s="2" t="str">
        <f>"2023-11-01"</f>
        <v>2023-11-01</v>
      </c>
    </row>
    <row r="358" spans="1:6" ht="18" customHeight="1">
      <c r="A358" s="2">
        <v>356</v>
      </c>
      <c r="B358" s="2" t="s">
        <v>1553</v>
      </c>
      <c r="C358" s="2" t="s">
        <v>5</v>
      </c>
      <c r="D358" s="2" t="str">
        <f>"452654993"</f>
        <v>452654993</v>
      </c>
      <c r="E358" s="2" t="str">
        <f>"2020-08-01"</f>
        <v>2020-08-01</v>
      </c>
      <c r="F358" s="2" t="str">
        <f>"2026-12-01"</f>
        <v>2026-12-01</v>
      </c>
    </row>
    <row r="359" spans="1:6" ht="18" customHeight="1">
      <c r="A359" s="2">
        <v>357</v>
      </c>
      <c r="B359" s="2" t="s">
        <v>1512</v>
      </c>
      <c r="C359" s="2" t="s">
        <v>97</v>
      </c>
      <c r="D359" s="2" t="str">
        <f>"452654842"</f>
        <v>452654842</v>
      </c>
      <c r="E359" s="2" t="str">
        <f>"2022-01-01"</f>
        <v>2022-01-01</v>
      </c>
      <c r="F359" s="2" t="str">
        <f>"2025-01-01"</f>
        <v>2025-01-01</v>
      </c>
    </row>
    <row r="360" spans="1:6" ht="18" customHeight="1">
      <c r="A360" s="2">
        <v>358</v>
      </c>
      <c r="B360" s="2" t="s">
        <v>1513</v>
      </c>
      <c r="C360" s="2" t="s">
        <v>97</v>
      </c>
      <c r="D360" s="2" t="str">
        <f>"452654842"</f>
        <v>452654842</v>
      </c>
      <c r="E360" s="2" t="str">
        <f>"2022-07-01"</f>
        <v>2022-07-01</v>
      </c>
      <c r="F360" s="2" t="str">
        <f>"2025-07-01"</f>
        <v>2025-07-01</v>
      </c>
    </row>
    <row r="361" spans="1:6" ht="18" customHeight="1">
      <c r="A361" s="2">
        <v>359</v>
      </c>
      <c r="B361" s="2" t="s">
        <v>1514</v>
      </c>
      <c r="C361" s="2" t="s">
        <v>97</v>
      </c>
      <c r="D361" s="2" t="str">
        <f>"452654842"</f>
        <v>452654842</v>
      </c>
      <c r="E361" s="2" t="str">
        <f>"2021-07-01"</f>
        <v>2021-07-01</v>
      </c>
      <c r="F361" s="2" t="str">
        <f>"2024-07-01"</f>
        <v>2024-07-01</v>
      </c>
    </row>
    <row r="362" spans="1:6" ht="18" customHeight="1">
      <c r="A362" s="2">
        <v>360</v>
      </c>
      <c r="B362" s="2" t="s">
        <v>1515</v>
      </c>
      <c r="C362" s="2" t="s">
        <v>97</v>
      </c>
      <c r="D362" s="2" t="str">
        <f>"452654842"</f>
        <v>452654842</v>
      </c>
      <c r="E362" s="2" t="str">
        <f>"2022-03-01"</f>
        <v>2022-03-01</v>
      </c>
      <c r="F362" s="2" t="str">
        <f>"2025-02-01"</f>
        <v>2025-02-01</v>
      </c>
    </row>
    <row r="363" spans="1:6" ht="18" customHeight="1">
      <c r="A363" s="2">
        <v>361</v>
      </c>
      <c r="B363" s="2" t="s">
        <v>1516</v>
      </c>
      <c r="C363" s="2" t="s">
        <v>97</v>
      </c>
      <c r="D363" s="2" t="str">
        <f>"452654842"</f>
        <v>452654842</v>
      </c>
      <c r="E363" s="2" t="str">
        <f>"2019-08-01"</f>
        <v>2019-08-01</v>
      </c>
      <c r="F363" s="2" t="str">
        <f>"2025-08-01"</f>
        <v>2025-08-01</v>
      </c>
    </row>
    <row r="364" spans="1:6" ht="18" customHeight="1">
      <c r="A364" s="2">
        <v>362</v>
      </c>
      <c r="B364" s="2" t="s">
        <v>1517</v>
      </c>
      <c r="C364" s="2" t="s">
        <v>97</v>
      </c>
      <c r="D364" s="2" t="str">
        <f>"452654842"</f>
        <v>452654842</v>
      </c>
      <c r="E364" s="2" t="str">
        <f>"2022-04-01"</f>
        <v>2022-04-01</v>
      </c>
      <c r="F364" s="2" t="str">
        <f>"2025-04-01"</f>
        <v>2025-04-01</v>
      </c>
    </row>
    <row r="365" spans="1:6" ht="18" customHeight="1">
      <c r="A365" s="2">
        <v>363</v>
      </c>
      <c r="B365" s="2" t="s">
        <v>1491</v>
      </c>
      <c r="C365" s="2" t="s">
        <v>55</v>
      </c>
      <c r="D365" s="2" t="str">
        <f>"452654294"</f>
        <v>452654294</v>
      </c>
      <c r="E365" s="2" t="str">
        <f>"2019-01-01"</f>
        <v>2019-01-01</v>
      </c>
      <c r="F365" s="2" t="str">
        <f>"2024-01-01"</f>
        <v>2024-01-01</v>
      </c>
    </row>
    <row r="366" spans="1:6" ht="18" customHeight="1">
      <c r="A366" s="2">
        <v>364</v>
      </c>
      <c r="B366" s="2" t="s">
        <v>1492</v>
      </c>
      <c r="C366" s="2" t="s">
        <v>55</v>
      </c>
      <c r="D366" s="2" t="str">
        <f>"452654294"</f>
        <v>452654294</v>
      </c>
      <c r="E366" s="2" t="str">
        <f>"2019-01-01"</f>
        <v>2019-01-01</v>
      </c>
      <c r="F366" s="2" t="str">
        <f>"2024-01-01"</f>
        <v>2024-01-01</v>
      </c>
    </row>
    <row r="367" spans="1:6" ht="18" customHeight="1">
      <c r="A367" s="2">
        <v>365</v>
      </c>
      <c r="B367" s="2" t="s">
        <v>1493</v>
      </c>
      <c r="C367" s="2" t="s">
        <v>55</v>
      </c>
      <c r="D367" s="2" t="str">
        <f>"452654294"</f>
        <v>452654294</v>
      </c>
      <c r="E367" s="2" t="str">
        <f>"2019-01-01"</f>
        <v>2019-01-01</v>
      </c>
      <c r="F367" s="2" t="str">
        <f>"2024-01-01"</f>
        <v>2024-01-01</v>
      </c>
    </row>
    <row r="368" spans="1:6" ht="18" customHeight="1">
      <c r="A368" s="2">
        <v>366</v>
      </c>
      <c r="B368" s="2" t="s">
        <v>1494</v>
      </c>
      <c r="C368" s="2" t="s">
        <v>55</v>
      </c>
      <c r="D368" s="2" t="str">
        <f>"452654294"</f>
        <v>452654294</v>
      </c>
      <c r="E368" s="2" t="str">
        <f>"2019-01-01"</f>
        <v>2019-01-01</v>
      </c>
      <c r="F368" s="2" t="str">
        <f>"2024-01-01"</f>
        <v>2024-01-01</v>
      </c>
    </row>
    <row r="369" spans="1:6" ht="18" customHeight="1">
      <c r="A369" s="2">
        <v>367</v>
      </c>
      <c r="B369" s="2" t="s">
        <v>1495</v>
      </c>
      <c r="C369" s="2" t="s">
        <v>55</v>
      </c>
      <c r="D369" s="2" t="str">
        <f>"452654294"</f>
        <v>452654294</v>
      </c>
      <c r="E369" s="2" t="str">
        <f>"2019-02-01"</f>
        <v>2019-02-01</v>
      </c>
      <c r="F369" s="2" t="str">
        <f>"2024-02-01"</f>
        <v>2024-02-01</v>
      </c>
    </row>
    <row r="370" spans="1:6" ht="18" customHeight="1">
      <c r="A370" s="2">
        <v>368</v>
      </c>
      <c r="B370" s="2" t="s">
        <v>1496</v>
      </c>
      <c r="C370" s="2" t="s">
        <v>55</v>
      </c>
      <c r="D370" s="2" t="str">
        <f>"452654294"</f>
        <v>452654294</v>
      </c>
      <c r="E370" s="2" t="str">
        <f>"2019-01-01"</f>
        <v>2019-01-01</v>
      </c>
      <c r="F370" s="2" t="str">
        <f>"2024-01-01"</f>
        <v>2024-01-01</v>
      </c>
    </row>
    <row r="371" spans="1:6" ht="18" customHeight="1">
      <c r="A371" s="2">
        <v>369</v>
      </c>
      <c r="B371" s="2" t="s">
        <v>477</v>
      </c>
      <c r="C371" s="2" t="s">
        <v>55</v>
      </c>
      <c r="D371" s="2" t="str">
        <f>"452654294"</f>
        <v>452654294</v>
      </c>
      <c r="E371" s="2" t="str">
        <f>"2019-01-01"</f>
        <v>2019-01-01</v>
      </c>
      <c r="F371" s="2" t="str">
        <f>"2024-01-01"</f>
        <v>2024-01-01</v>
      </c>
    </row>
    <row r="372" spans="1:6" ht="18" customHeight="1">
      <c r="A372" s="2">
        <v>370</v>
      </c>
      <c r="B372" s="2" t="s">
        <v>1497</v>
      </c>
      <c r="C372" s="2" t="s">
        <v>55</v>
      </c>
      <c r="D372" s="2" t="str">
        <f>"452654294"</f>
        <v>452654294</v>
      </c>
      <c r="E372" s="2" t="str">
        <f>"2019-01-01"</f>
        <v>2019-01-01</v>
      </c>
      <c r="F372" s="2" t="str">
        <f>"2024-01-01"</f>
        <v>2024-01-01</v>
      </c>
    </row>
    <row r="373" spans="1:6" ht="18" customHeight="1">
      <c r="A373" s="2">
        <v>371</v>
      </c>
      <c r="B373" s="2" t="s">
        <v>1498</v>
      </c>
      <c r="C373" s="2" t="s">
        <v>55</v>
      </c>
      <c r="D373" s="2" t="str">
        <f>"452654294"</f>
        <v>452654294</v>
      </c>
      <c r="E373" s="2" t="str">
        <f>"2022-04-01"</f>
        <v>2022-04-01</v>
      </c>
      <c r="F373" s="2" t="str">
        <f>"2025-04-01"</f>
        <v>2025-04-01</v>
      </c>
    </row>
    <row r="374" spans="1:6" ht="18" customHeight="1">
      <c r="A374" s="2">
        <v>372</v>
      </c>
      <c r="B374" s="2" t="s">
        <v>1499</v>
      </c>
      <c r="C374" s="2" t="s">
        <v>55</v>
      </c>
      <c r="D374" s="2" t="str">
        <f>"452654294"</f>
        <v>452654294</v>
      </c>
      <c r="E374" s="2" t="str">
        <f>"2019-01-01"</f>
        <v>2019-01-01</v>
      </c>
      <c r="F374" s="2" t="str">
        <f>"2024-01-01"</f>
        <v>2024-01-01</v>
      </c>
    </row>
    <row r="375" spans="1:6" ht="18" customHeight="1">
      <c r="A375" s="2">
        <v>373</v>
      </c>
      <c r="B375" s="2" t="s">
        <v>1500</v>
      </c>
      <c r="C375" s="2" t="s">
        <v>55</v>
      </c>
      <c r="D375" s="2" t="str">
        <f>"452654294"</f>
        <v>452654294</v>
      </c>
      <c r="E375" s="2" t="str">
        <f>"2019-01-01"</f>
        <v>2019-01-01</v>
      </c>
      <c r="F375" s="2" t="str">
        <f>"2024-01-01"</f>
        <v>2024-01-01</v>
      </c>
    </row>
    <row r="376" spans="1:6" ht="18" customHeight="1">
      <c r="A376" s="2">
        <v>374</v>
      </c>
      <c r="B376" s="2" t="s">
        <v>1501</v>
      </c>
      <c r="C376" s="2" t="s">
        <v>55</v>
      </c>
      <c r="D376" s="2" t="str">
        <f>"452654294"</f>
        <v>452654294</v>
      </c>
      <c r="E376" s="2" t="str">
        <f>"2019-01-01"</f>
        <v>2019-01-01</v>
      </c>
      <c r="F376" s="2" t="str">
        <f>"2024-01-01"</f>
        <v>2024-01-01</v>
      </c>
    </row>
    <row r="377" spans="1:6" ht="18" customHeight="1">
      <c r="A377" s="2">
        <v>375</v>
      </c>
      <c r="B377" s="2" t="s">
        <v>1502</v>
      </c>
      <c r="C377" s="2" t="s">
        <v>55</v>
      </c>
      <c r="D377" s="2" t="str">
        <f>"452654294"</f>
        <v>452654294</v>
      </c>
      <c r="E377" s="2" t="str">
        <f>"2019-01-01"</f>
        <v>2019-01-01</v>
      </c>
      <c r="F377" s="2" t="str">
        <f>"2024-01-01"</f>
        <v>2024-01-01</v>
      </c>
    </row>
    <row r="378" spans="1:6" ht="18" customHeight="1">
      <c r="A378" s="2">
        <v>376</v>
      </c>
      <c r="B378" s="2" t="s">
        <v>1503</v>
      </c>
      <c r="C378" s="2" t="s">
        <v>55</v>
      </c>
      <c r="D378" s="2" t="str">
        <f>"452654294"</f>
        <v>452654294</v>
      </c>
      <c r="E378" s="2" t="str">
        <f>"2019-01-01"</f>
        <v>2019-01-01</v>
      </c>
      <c r="F378" s="2" t="str">
        <f>"2024-01-01"</f>
        <v>2024-01-01</v>
      </c>
    </row>
    <row r="379" spans="1:6" ht="18" customHeight="1">
      <c r="A379" s="2">
        <v>377</v>
      </c>
      <c r="B379" s="2" t="s">
        <v>1504</v>
      </c>
      <c r="C379" s="2" t="s">
        <v>55</v>
      </c>
      <c r="D379" s="2" t="str">
        <f>"452654294"</f>
        <v>452654294</v>
      </c>
      <c r="E379" s="2" t="str">
        <f>"2019-01-01"</f>
        <v>2019-01-01</v>
      </c>
      <c r="F379" s="2" t="str">
        <f>"2024-01-01"</f>
        <v>2024-01-01</v>
      </c>
    </row>
    <row r="380" spans="1:6" ht="18" customHeight="1">
      <c r="A380" s="2">
        <v>378</v>
      </c>
      <c r="B380" s="2" t="s">
        <v>1505</v>
      </c>
      <c r="C380" s="2" t="s">
        <v>55</v>
      </c>
      <c r="D380" s="2" t="str">
        <f>"452654294"</f>
        <v>452654294</v>
      </c>
      <c r="E380" s="2" t="str">
        <f>"2019-01-01"</f>
        <v>2019-01-01</v>
      </c>
      <c r="F380" s="2" t="str">
        <f>"2024-01-01"</f>
        <v>2024-01-01</v>
      </c>
    </row>
    <row r="381" spans="1:6" ht="18" customHeight="1">
      <c r="A381" s="2">
        <v>379</v>
      </c>
      <c r="B381" s="2" t="s">
        <v>1506</v>
      </c>
      <c r="C381" s="2" t="s">
        <v>55</v>
      </c>
      <c r="D381" s="2" t="str">
        <f>"452654294"</f>
        <v>452654294</v>
      </c>
      <c r="E381" s="2" t="str">
        <f>"2019-01-01"</f>
        <v>2019-01-01</v>
      </c>
      <c r="F381" s="2" t="str">
        <f>"2024-01-01"</f>
        <v>2024-01-01</v>
      </c>
    </row>
    <row r="382" spans="1:6" ht="18" customHeight="1">
      <c r="A382" s="2">
        <v>380</v>
      </c>
      <c r="B382" s="2" t="s">
        <v>1507</v>
      </c>
      <c r="C382" s="2" t="s">
        <v>55</v>
      </c>
      <c r="D382" s="2" t="str">
        <f>"452654294"</f>
        <v>452654294</v>
      </c>
      <c r="E382" s="2" t="str">
        <f>"2019-01-01"</f>
        <v>2019-01-01</v>
      </c>
      <c r="F382" s="2" t="str">
        <f>"2024-01-01"</f>
        <v>2024-01-01</v>
      </c>
    </row>
    <row r="383" spans="1:6" ht="18" customHeight="1">
      <c r="A383" s="2">
        <v>381</v>
      </c>
      <c r="B383" s="2" t="s">
        <v>1508</v>
      </c>
      <c r="C383" s="2" t="s">
        <v>55</v>
      </c>
      <c r="D383" s="2" t="str">
        <f>"452654294"</f>
        <v>452654294</v>
      </c>
      <c r="E383" s="2" t="str">
        <f>"2019-01-01"</f>
        <v>2019-01-01</v>
      </c>
      <c r="F383" s="2" t="str">
        <f>"2024-01-01"</f>
        <v>2024-01-01</v>
      </c>
    </row>
    <row r="384" spans="1:6" ht="18" customHeight="1">
      <c r="A384" s="2">
        <v>382</v>
      </c>
      <c r="B384" s="2" t="s">
        <v>1509</v>
      </c>
      <c r="C384" s="2" t="s">
        <v>55</v>
      </c>
      <c r="D384" s="2" t="str">
        <f>"452654294"</f>
        <v>452654294</v>
      </c>
      <c r="E384" s="2" t="str">
        <f>"2019-01-01"</f>
        <v>2019-01-01</v>
      </c>
      <c r="F384" s="2" t="str">
        <f>"2024-01-01"</f>
        <v>2024-01-01</v>
      </c>
    </row>
    <row r="385" spans="1:6" ht="18" customHeight="1">
      <c r="A385" s="2">
        <v>383</v>
      </c>
      <c r="B385" s="2" t="s">
        <v>1510</v>
      </c>
      <c r="C385" s="2" t="s">
        <v>55</v>
      </c>
      <c r="D385" s="2" t="str">
        <f>"452654294"</f>
        <v>452654294</v>
      </c>
      <c r="E385" s="2" t="str">
        <f>"2019-01-01"</f>
        <v>2019-01-01</v>
      </c>
      <c r="F385" s="2" t="str">
        <f>"2024-01-01"</f>
        <v>2024-01-01</v>
      </c>
    </row>
    <row r="386" spans="1:6" ht="18" customHeight="1">
      <c r="A386" s="2">
        <v>384</v>
      </c>
      <c r="B386" s="2" t="s">
        <v>1511</v>
      </c>
      <c r="C386" s="2" t="s">
        <v>55</v>
      </c>
      <c r="D386" s="2" t="str">
        <f>"452654294"</f>
        <v>452654294</v>
      </c>
      <c r="E386" s="2" t="str">
        <f>"2019-01-01"</f>
        <v>2019-01-01</v>
      </c>
      <c r="F386" s="2" t="str">
        <f>"2024-01-01"</f>
        <v>2024-01-01</v>
      </c>
    </row>
    <row r="387" spans="1:6" ht="18" customHeight="1">
      <c r="A387" s="2">
        <v>385</v>
      </c>
      <c r="B387" s="2" t="s">
        <v>1490</v>
      </c>
      <c r="C387" s="2" t="s">
        <v>106</v>
      </c>
      <c r="D387" s="2" t="str">
        <f>"452654243"</f>
        <v>452654243</v>
      </c>
      <c r="E387" s="2" t="str">
        <f>"2021-12-01"</f>
        <v>2021-12-01</v>
      </c>
      <c r="F387" s="2" t="str">
        <f>"2026-11-01"</f>
        <v>2026-11-01</v>
      </c>
    </row>
    <row r="388" spans="1:6" ht="18" customHeight="1">
      <c r="A388" s="2">
        <v>386</v>
      </c>
      <c r="B388" s="2" t="s">
        <v>1483</v>
      </c>
      <c r="C388" s="2" t="s">
        <v>34</v>
      </c>
      <c r="D388" s="2" t="str">
        <f>"452654074"</f>
        <v>452654074</v>
      </c>
      <c r="E388" s="2" t="str">
        <f>"2020-08-01"</f>
        <v>2020-08-01</v>
      </c>
      <c r="F388" s="2" t="str">
        <f>"2025-08-01"</f>
        <v>2025-08-01</v>
      </c>
    </row>
    <row r="389" spans="1:6" ht="18" customHeight="1">
      <c r="A389" s="2">
        <v>387</v>
      </c>
      <c r="B389" s="2" t="s">
        <v>1484</v>
      </c>
      <c r="C389" s="2" t="s">
        <v>34</v>
      </c>
      <c r="D389" s="2" t="str">
        <f>"452654074"</f>
        <v>452654074</v>
      </c>
      <c r="E389" s="2" t="str">
        <f>"2022-02-01"</f>
        <v>2022-02-01</v>
      </c>
      <c r="F389" s="2" t="str">
        <f>"2027-02-01"</f>
        <v>2027-02-01</v>
      </c>
    </row>
    <row r="390" spans="1:6" ht="18" customHeight="1">
      <c r="A390" s="2">
        <v>388</v>
      </c>
      <c r="B390" s="2" t="s">
        <v>1485</v>
      </c>
      <c r="C390" s="2" t="s">
        <v>34</v>
      </c>
      <c r="D390" s="2" t="str">
        <f>"452654074"</f>
        <v>452654074</v>
      </c>
      <c r="E390" s="2" t="str">
        <f>"2022-07-01"</f>
        <v>2022-07-01</v>
      </c>
      <c r="F390" s="2" t="str">
        <f>"2027-07-01"</f>
        <v>2027-07-01</v>
      </c>
    </row>
    <row r="391" spans="1:6" ht="18" customHeight="1">
      <c r="A391" s="2">
        <v>389</v>
      </c>
      <c r="B391" s="2" t="s">
        <v>1486</v>
      </c>
      <c r="C391" s="2" t="s">
        <v>34</v>
      </c>
      <c r="D391" s="2" t="str">
        <f>"452654074"</f>
        <v>452654074</v>
      </c>
      <c r="E391" s="2" t="str">
        <f>"2022-03-01"</f>
        <v>2022-03-01</v>
      </c>
      <c r="F391" s="2" t="str">
        <f>"2027-03-01"</f>
        <v>2027-03-01</v>
      </c>
    </row>
    <row r="392" spans="1:6" ht="18" customHeight="1">
      <c r="A392" s="2">
        <v>390</v>
      </c>
      <c r="B392" s="2" t="s">
        <v>1198</v>
      </c>
      <c r="C392" s="2" t="s">
        <v>34</v>
      </c>
      <c r="D392" s="2" t="str">
        <f>"452654074"</f>
        <v>452654074</v>
      </c>
      <c r="E392" s="2" t="str">
        <f>"2022-07-01"</f>
        <v>2022-07-01</v>
      </c>
      <c r="F392" s="2" t="str">
        <f>"2027-07-01"</f>
        <v>2027-07-01</v>
      </c>
    </row>
    <row r="393" spans="1:6" ht="18" customHeight="1">
      <c r="A393" s="2">
        <v>391</v>
      </c>
      <c r="B393" s="2" t="s">
        <v>1487</v>
      </c>
      <c r="C393" s="2" t="s">
        <v>34</v>
      </c>
      <c r="D393" s="2" t="str">
        <f>"452654074"</f>
        <v>452654074</v>
      </c>
      <c r="E393" s="2" t="str">
        <f>"2021-09-01"</f>
        <v>2021-09-01</v>
      </c>
      <c r="F393" s="2" t="str">
        <f>"2026-09-01"</f>
        <v>2026-09-01</v>
      </c>
    </row>
    <row r="394" spans="1:6" ht="18" customHeight="1">
      <c r="A394" s="2">
        <v>392</v>
      </c>
      <c r="B394" s="2" t="s">
        <v>1488</v>
      </c>
      <c r="C394" s="2" t="s">
        <v>34</v>
      </c>
      <c r="D394" s="2" t="str">
        <f>"452654074"</f>
        <v>452654074</v>
      </c>
      <c r="E394" s="2" t="str">
        <f>"2019-01-01"</f>
        <v>2019-01-01</v>
      </c>
      <c r="F394" s="2" t="str">
        <f>"2023-03-01"</f>
        <v>2023-03-01</v>
      </c>
    </row>
    <row r="395" spans="1:6" ht="18" customHeight="1">
      <c r="A395" s="2">
        <v>393</v>
      </c>
      <c r="B395" s="2" t="s">
        <v>1489</v>
      </c>
      <c r="C395" s="2" t="s">
        <v>34</v>
      </c>
      <c r="D395" s="2" t="str">
        <f>"452654074"</f>
        <v>452654074</v>
      </c>
      <c r="E395" s="2" t="str">
        <f>"2021-08-01"</f>
        <v>2021-08-01</v>
      </c>
      <c r="F395" s="2" t="str">
        <f>"2026-08-01"</f>
        <v>2026-08-01</v>
      </c>
    </row>
    <row r="396" spans="1:6" ht="18" customHeight="1">
      <c r="A396" s="2">
        <v>394</v>
      </c>
      <c r="B396" s="2" t="s">
        <v>1473</v>
      </c>
      <c r="C396" s="2" t="s">
        <v>186</v>
      </c>
      <c r="D396" s="2" t="str">
        <f>"452653923"</f>
        <v>452653923</v>
      </c>
      <c r="E396" s="2" t="str">
        <f>"2020-10-01"</f>
        <v>2020-10-01</v>
      </c>
      <c r="F396" s="2" t="str">
        <f>"2025-09-01"</f>
        <v>2025-09-01</v>
      </c>
    </row>
    <row r="397" spans="1:6" ht="18" customHeight="1">
      <c r="A397" s="2">
        <v>395</v>
      </c>
      <c r="B397" s="2" t="s">
        <v>1474</v>
      </c>
      <c r="C397" s="2" t="s">
        <v>186</v>
      </c>
      <c r="D397" s="2" t="str">
        <f>"452653923"</f>
        <v>452653923</v>
      </c>
      <c r="E397" s="2" t="str">
        <f>"2020-03-01"</f>
        <v>2020-03-01</v>
      </c>
      <c r="F397" s="2" t="str">
        <f>"2025-02-01"</f>
        <v>2025-02-01</v>
      </c>
    </row>
    <row r="398" spans="1:6" ht="18" customHeight="1">
      <c r="A398" s="2">
        <v>396</v>
      </c>
      <c r="B398" s="2" t="s">
        <v>1475</v>
      </c>
      <c r="C398" s="2" t="s">
        <v>186</v>
      </c>
      <c r="D398" s="2" t="str">
        <f>"452653923"</f>
        <v>452653923</v>
      </c>
      <c r="E398" s="2" t="str">
        <f>"2022-03-01"</f>
        <v>2022-03-01</v>
      </c>
      <c r="F398" s="2" t="str">
        <f>"2027-02-01"</f>
        <v>2027-02-01</v>
      </c>
    </row>
    <row r="399" spans="1:6" ht="18" customHeight="1">
      <c r="A399" s="2">
        <v>397</v>
      </c>
      <c r="B399" s="2" t="s">
        <v>1476</v>
      </c>
      <c r="C399" s="2" t="s">
        <v>186</v>
      </c>
      <c r="D399" s="2" t="str">
        <f>"452653923"</f>
        <v>452653923</v>
      </c>
      <c r="E399" s="2" t="str">
        <f>"2021-12-01"</f>
        <v>2021-12-01</v>
      </c>
      <c r="F399" s="2" t="str">
        <f>"2026-11-01"</f>
        <v>2026-11-01</v>
      </c>
    </row>
    <row r="400" spans="1:6" ht="18" customHeight="1">
      <c r="A400" s="2">
        <v>398</v>
      </c>
      <c r="B400" s="2" t="s">
        <v>1477</v>
      </c>
      <c r="C400" s="2" t="s">
        <v>186</v>
      </c>
      <c r="D400" s="2" t="str">
        <f>"452653923"</f>
        <v>452653923</v>
      </c>
      <c r="E400" s="2" t="str">
        <f>"2020-05-01"</f>
        <v>2020-05-01</v>
      </c>
      <c r="F400" s="2" t="str">
        <f>"2025-04-01"</f>
        <v>2025-04-01</v>
      </c>
    </row>
    <row r="401" spans="1:6" ht="18" customHeight="1">
      <c r="A401" s="2">
        <v>399</v>
      </c>
      <c r="B401" s="2" t="s">
        <v>1478</v>
      </c>
      <c r="C401" s="2" t="s">
        <v>186</v>
      </c>
      <c r="D401" s="2" t="str">
        <f>"452653923"</f>
        <v>452653923</v>
      </c>
      <c r="E401" s="2" t="str">
        <f>"2020-04-01"</f>
        <v>2020-04-01</v>
      </c>
      <c r="F401" s="2" t="str">
        <f>"2025-03-01"</f>
        <v>2025-03-01</v>
      </c>
    </row>
    <row r="402" spans="1:6" ht="18" customHeight="1">
      <c r="A402" s="2">
        <v>400</v>
      </c>
      <c r="B402" s="2" t="s">
        <v>1479</v>
      </c>
      <c r="C402" s="2" t="s">
        <v>186</v>
      </c>
      <c r="D402" s="2" t="str">
        <f>"452653923"</f>
        <v>452653923</v>
      </c>
      <c r="E402" s="2" t="str">
        <f>"2020-08-01"</f>
        <v>2020-08-01</v>
      </c>
      <c r="F402" s="2" t="str">
        <f>"2025-07-01"</f>
        <v>2025-07-01</v>
      </c>
    </row>
    <row r="403" spans="1:6" ht="18" customHeight="1">
      <c r="A403" s="2">
        <v>401</v>
      </c>
      <c r="B403" s="2" t="s">
        <v>1480</v>
      </c>
      <c r="C403" s="2" t="s">
        <v>186</v>
      </c>
      <c r="D403" s="2" t="str">
        <f>"452653923"</f>
        <v>452653923</v>
      </c>
      <c r="E403" s="2" t="str">
        <f>"2019-09-01"</f>
        <v>2019-09-01</v>
      </c>
      <c r="F403" s="2" t="str">
        <f>"2024-08-01"</f>
        <v>2024-08-01</v>
      </c>
    </row>
    <row r="404" spans="1:6" ht="18" customHeight="1">
      <c r="A404" s="2">
        <v>402</v>
      </c>
      <c r="B404" s="2" t="s">
        <v>1481</v>
      </c>
      <c r="C404" s="2" t="s">
        <v>186</v>
      </c>
      <c r="D404" s="2" t="str">
        <f>"452653923"</f>
        <v>452653923</v>
      </c>
      <c r="E404" s="2" t="str">
        <f>"2022-06-01"</f>
        <v>2022-06-01</v>
      </c>
      <c r="F404" s="2" t="str">
        <f>"2027-05-01"</f>
        <v>2027-05-01</v>
      </c>
    </row>
    <row r="405" spans="1:6" ht="18" customHeight="1">
      <c r="A405" s="2">
        <v>403</v>
      </c>
      <c r="B405" s="2" t="s">
        <v>1482</v>
      </c>
      <c r="C405" s="2" t="s">
        <v>186</v>
      </c>
      <c r="D405" s="2" t="str">
        <f>"452653923"</f>
        <v>452653923</v>
      </c>
      <c r="E405" s="2" t="str">
        <f>"2020-09-01"</f>
        <v>2020-09-01</v>
      </c>
      <c r="F405" s="2" t="str">
        <f>"2025-08-01"</f>
        <v>2025-08-01</v>
      </c>
    </row>
    <row r="406" spans="1:6" ht="18" customHeight="1">
      <c r="A406" s="2">
        <v>404</v>
      </c>
      <c r="B406" s="2" t="s">
        <v>1472</v>
      </c>
      <c r="C406" s="2" t="s">
        <v>116</v>
      </c>
      <c r="D406" s="2" t="str">
        <f>"452653689"</f>
        <v>452653689</v>
      </c>
      <c r="E406" s="2" t="str">
        <f>"2022-07-01"</f>
        <v>2022-07-01</v>
      </c>
      <c r="F406" s="2" t="str">
        <f>"2023-07-01"</f>
        <v>2023-07-01</v>
      </c>
    </row>
    <row r="407" spans="1:6" ht="18" customHeight="1">
      <c r="A407" s="2">
        <v>405</v>
      </c>
      <c r="B407" s="2" t="s">
        <v>1461</v>
      </c>
      <c r="C407" s="2" t="s">
        <v>108</v>
      </c>
      <c r="D407" s="2" t="str">
        <f>"452653091"</f>
        <v>452653091</v>
      </c>
      <c r="E407" s="2" t="str">
        <f>"2022-07-01"</f>
        <v>2022-07-01</v>
      </c>
      <c r="F407" s="2" t="str">
        <f>"2023-06-01"</f>
        <v>2023-06-01</v>
      </c>
    </row>
    <row r="408" spans="1:6" ht="18" customHeight="1">
      <c r="A408" s="2">
        <v>406</v>
      </c>
      <c r="B408" s="2" t="s">
        <v>1462</v>
      </c>
      <c r="C408" s="2" t="s">
        <v>108</v>
      </c>
      <c r="D408" s="2" t="str">
        <f>"452653091"</f>
        <v>452653091</v>
      </c>
      <c r="E408" s="2" t="str">
        <f>"2022-04-01"</f>
        <v>2022-04-01</v>
      </c>
      <c r="F408" s="2" t="str">
        <f>"2023-05-01"</f>
        <v>2023-05-01</v>
      </c>
    </row>
    <row r="409" spans="1:6" ht="18" customHeight="1">
      <c r="A409" s="2">
        <v>407</v>
      </c>
      <c r="B409" s="2" t="s">
        <v>1463</v>
      </c>
      <c r="C409" s="2" t="s">
        <v>108</v>
      </c>
      <c r="D409" s="2" t="str">
        <f>"452653091"</f>
        <v>452653091</v>
      </c>
      <c r="E409" s="2" t="str">
        <f>"2022-03-01"</f>
        <v>2022-03-01</v>
      </c>
      <c r="F409" s="2" t="str">
        <f>"2023-02-01"</f>
        <v>2023-02-01</v>
      </c>
    </row>
    <row r="410" spans="1:6" ht="18" customHeight="1">
      <c r="A410" s="2">
        <v>408</v>
      </c>
      <c r="B410" s="2" t="s">
        <v>1464</v>
      </c>
      <c r="C410" s="2" t="s">
        <v>108</v>
      </c>
      <c r="D410" s="2" t="str">
        <f>"452653091"</f>
        <v>452653091</v>
      </c>
      <c r="E410" s="2" t="str">
        <f>"2020-07-01"</f>
        <v>2020-07-01</v>
      </c>
      <c r="F410" s="2" t="str">
        <f>"2023-05-01"</f>
        <v>2023-05-01</v>
      </c>
    </row>
    <row r="411" spans="1:6" ht="18" customHeight="1">
      <c r="A411" s="2">
        <v>409</v>
      </c>
      <c r="B411" s="2" t="s">
        <v>1465</v>
      </c>
      <c r="C411" s="2" t="s">
        <v>108</v>
      </c>
      <c r="D411" s="2" t="str">
        <f>"452653091"</f>
        <v>452653091</v>
      </c>
      <c r="E411" s="2" t="str">
        <f>"2020-12-01"</f>
        <v>2020-12-01</v>
      </c>
      <c r="F411" s="2" t="str">
        <f>"2023-05-01"</f>
        <v>2023-05-01</v>
      </c>
    </row>
    <row r="412" spans="1:6" ht="18" customHeight="1">
      <c r="A412" s="2">
        <v>410</v>
      </c>
      <c r="B412" s="2" t="s">
        <v>1466</v>
      </c>
      <c r="C412" s="2" t="s">
        <v>108</v>
      </c>
      <c r="D412" s="2" t="str">
        <f>"452653091"</f>
        <v>452653091</v>
      </c>
      <c r="E412" s="2" t="str">
        <f>"2020-05-01"</f>
        <v>2020-05-01</v>
      </c>
      <c r="F412" s="2" t="str">
        <f>"2023-05-01"</f>
        <v>2023-05-01</v>
      </c>
    </row>
    <row r="413" spans="1:6" ht="18" customHeight="1">
      <c r="A413" s="2">
        <v>411</v>
      </c>
      <c r="B413" s="2" t="s">
        <v>1467</v>
      </c>
      <c r="C413" s="2" t="s">
        <v>108</v>
      </c>
      <c r="D413" s="2" t="str">
        <f>"452653091"</f>
        <v>452653091</v>
      </c>
      <c r="E413" s="2" t="str">
        <f>"2020-09-01"</f>
        <v>2020-09-01</v>
      </c>
      <c r="F413" s="2" t="str">
        <f>"2023-05-01"</f>
        <v>2023-05-01</v>
      </c>
    </row>
    <row r="414" spans="1:6" ht="18" customHeight="1">
      <c r="A414" s="2">
        <v>412</v>
      </c>
      <c r="B414" s="2" t="s">
        <v>1468</v>
      </c>
      <c r="C414" s="2" t="s">
        <v>108</v>
      </c>
      <c r="D414" s="2" t="str">
        <f>"452653091"</f>
        <v>452653091</v>
      </c>
      <c r="E414" s="2" t="str">
        <f>"2022-06-01"</f>
        <v>2022-06-01</v>
      </c>
      <c r="F414" s="2" t="str">
        <f>"2023-05-01"</f>
        <v>2023-05-01</v>
      </c>
    </row>
    <row r="415" spans="1:6" ht="18" customHeight="1">
      <c r="A415" s="2">
        <v>413</v>
      </c>
      <c r="B415" s="2" t="s">
        <v>1469</v>
      </c>
      <c r="C415" s="2" t="s">
        <v>108</v>
      </c>
      <c r="D415" s="2" t="str">
        <f>"452653091"</f>
        <v>452653091</v>
      </c>
      <c r="E415" s="2" t="str">
        <f>"2021-02-01"</f>
        <v>2021-02-01</v>
      </c>
      <c r="F415" s="2" t="str">
        <f>"2022-06-01"</f>
        <v>2022-06-01</v>
      </c>
    </row>
    <row r="416" spans="1:6" ht="18" customHeight="1">
      <c r="A416" s="2">
        <v>414</v>
      </c>
      <c r="B416" s="2" t="s">
        <v>1470</v>
      </c>
      <c r="C416" s="2" t="s">
        <v>108</v>
      </c>
      <c r="D416" s="2" t="str">
        <f>"452653091"</f>
        <v>452653091</v>
      </c>
      <c r="E416" s="2" t="str">
        <f>"2020-10-01"</f>
        <v>2020-10-01</v>
      </c>
      <c r="F416" s="2" t="str">
        <f>"2023-05-01"</f>
        <v>2023-05-01</v>
      </c>
    </row>
    <row r="417" spans="1:6" ht="18" customHeight="1">
      <c r="A417" s="2">
        <v>415</v>
      </c>
      <c r="B417" s="2" t="s">
        <v>1471</v>
      </c>
      <c r="C417" s="2" t="s">
        <v>108</v>
      </c>
      <c r="D417" s="2" t="str">
        <f>"452653091"</f>
        <v>452653091</v>
      </c>
      <c r="E417" s="2" t="str">
        <f>"2021-11-01"</f>
        <v>2021-11-01</v>
      </c>
      <c r="F417" s="2" t="str">
        <f>"2023-05-01"</f>
        <v>2023-05-01</v>
      </c>
    </row>
    <row r="418" spans="1:6" ht="18" customHeight="1">
      <c r="A418" s="2">
        <v>416</v>
      </c>
      <c r="B418" s="2" t="s">
        <v>1460</v>
      </c>
      <c r="C418" s="2" t="s">
        <v>78</v>
      </c>
      <c r="D418" s="2" t="str">
        <f>"452652832"</f>
        <v>452652832</v>
      </c>
      <c r="E418" s="2" t="str">
        <f>"2022-01-01"</f>
        <v>2022-01-01</v>
      </c>
      <c r="F418" s="2" t="str">
        <f>"2023-12-01"</f>
        <v>2023-12-01</v>
      </c>
    </row>
    <row r="419" spans="1:6" ht="18" customHeight="1">
      <c r="A419" s="2">
        <v>417</v>
      </c>
      <c r="B419" s="2" t="s">
        <v>1456</v>
      </c>
      <c r="C419" s="2" t="s">
        <v>95</v>
      </c>
      <c r="D419" s="2" t="str">
        <f>"452652013"</f>
        <v>452652013</v>
      </c>
      <c r="E419" s="2" t="str">
        <f>"2021-05-01"</f>
        <v>2021-05-01</v>
      </c>
      <c r="F419" s="2" t="str">
        <f>"2025-05-01"</f>
        <v>2025-05-01</v>
      </c>
    </row>
    <row r="420" spans="1:6" ht="18" customHeight="1">
      <c r="A420" s="2">
        <v>418</v>
      </c>
      <c r="B420" s="2" t="s">
        <v>1457</v>
      </c>
      <c r="C420" s="2" t="s">
        <v>95</v>
      </c>
      <c r="D420" s="2" t="str">
        <f>"452652013"</f>
        <v>452652013</v>
      </c>
      <c r="E420" s="2" t="str">
        <f>"2021-05-01"</f>
        <v>2021-05-01</v>
      </c>
      <c r="F420" s="2" t="str">
        <f>"2025-05-01"</f>
        <v>2025-05-01</v>
      </c>
    </row>
    <row r="421" spans="1:6" ht="18" customHeight="1">
      <c r="A421" s="2">
        <v>419</v>
      </c>
      <c r="B421" s="2" t="s">
        <v>1458</v>
      </c>
      <c r="C421" s="2" t="s">
        <v>95</v>
      </c>
      <c r="D421" s="2" t="str">
        <f>"452652013"</f>
        <v>452652013</v>
      </c>
      <c r="E421" s="2" t="str">
        <f>"2022-05-01"</f>
        <v>2022-05-01</v>
      </c>
      <c r="F421" s="2" t="str">
        <f>"2023-05-01"</f>
        <v>2023-05-01</v>
      </c>
    </row>
    <row r="422" spans="1:6" ht="18" customHeight="1">
      <c r="A422" s="2">
        <v>420</v>
      </c>
      <c r="B422" s="2" t="s">
        <v>1459</v>
      </c>
      <c r="C422" s="2" t="s">
        <v>95</v>
      </c>
      <c r="D422" s="2" t="str">
        <f>"452652013"</f>
        <v>452652013</v>
      </c>
      <c r="E422" s="2" t="str">
        <f>"2022-04-01"</f>
        <v>2022-04-01</v>
      </c>
      <c r="F422" s="2" t="str">
        <f>"2024-04-01"</f>
        <v>2024-04-01</v>
      </c>
    </row>
    <row r="423" spans="1:6" ht="18" customHeight="1">
      <c r="A423" s="2">
        <v>421</v>
      </c>
      <c r="B423" s="2" t="s">
        <v>1450</v>
      </c>
      <c r="C423" s="2" t="s">
        <v>33</v>
      </c>
      <c r="D423" s="2" t="str">
        <f>"452651320"</f>
        <v>452651320</v>
      </c>
      <c r="E423" s="2" t="str">
        <f>"2014-12-01"</f>
        <v>2014-12-01</v>
      </c>
      <c r="F423" s="2" t="str">
        <f>"2024-05-01"</f>
        <v>2024-05-01</v>
      </c>
    </row>
    <row r="424" spans="1:6" ht="18" customHeight="1">
      <c r="A424" s="2">
        <v>422</v>
      </c>
      <c r="B424" s="2" t="s">
        <v>1451</v>
      </c>
      <c r="C424" s="2" t="s">
        <v>33</v>
      </c>
      <c r="D424" s="2" t="str">
        <f>"452651320"</f>
        <v>452651320</v>
      </c>
      <c r="E424" s="2" t="str">
        <f>"2019-08-01"</f>
        <v>2019-08-01</v>
      </c>
      <c r="F424" s="2" t="str">
        <f>"2024-10-01"</f>
        <v>2024-10-01</v>
      </c>
    </row>
    <row r="425" spans="1:6" ht="18" customHeight="1">
      <c r="A425" s="2">
        <v>423</v>
      </c>
      <c r="B425" s="2" t="s">
        <v>1452</v>
      </c>
      <c r="C425" s="2" t="s">
        <v>33</v>
      </c>
      <c r="D425" s="2" t="str">
        <f>"452651320"</f>
        <v>452651320</v>
      </c>
      <c r="E425" s="2" t="str">
        <f>"2017-04-01"</f>
        <v>2017-04-01</v>
      </c>
      <c r="F425" s="2" t="str">
        <f>"2024-11-01"</f>
        <v>2024-11-01</v>
      </c>
    </row>
    <row r="426" spans="1:6" ht="18" customHeight="1">
      <c r="A426" s="2">
        <v>424</v>
      </c>
      <c r="B426" s="2" t="s">
        <v>1453</v>
      </c>
      <c r="C426" s="2" t="s">
        <v>33</v>
      </c>
      <c r="D426" s="2" t="str">
        <f>"452651320"</f>
        <v>452651320</v>
      </c>
      <c r="E426" s="2" t="str">
        <f>"2021-05-01"</f>
        <v>2021-05-01</v>
      </c>
      <c r="F426" s="2" t="str">
        <f>"2024-09-01"</f>
        <v>2024-09-01</v>
      </c>
    </row>
    <row r="427" spans="1:6" ht="18" customHeight="1">
      <c r="A427" s="2">
        <v>425</v>
      </c>
      <c r="B427" s="2" t="s">
        <v>1454</v>
      </c>
      <c r="C427" s="2" t="s">
        <v>33</v>
      </c>
      <c r="D427" s="2" t="str">
        <f>"452651320"</f>
        <v>452651320</v>
      </c>
      <c r="E427" s="2" t="str">
        <f>"2020-05-01"</f>
        <v>2020-05-01</v>
      </c>
      <c r="F427" s="2" t="str">
        <f>"2024-06-01"</f>
        <v>2024-06-01</v>
      </c>
    </row>
    <row r="428" spans="1:6" ht="18" customHeight="1">
      <c r="A428" s="2">
        <v>426</v>
      </c>
      <c r="B428" s="2" t="s">
        <v>1455</v>
      </c>
      <c r="C428" s="2" t="s">
        <v>33</v>
      </c>
      <c r="D428" s="2" t="str">
        <f>"452651320"</f>
        <v>452651320</v>
      </c>
      <c r="E428" s="2" t="str">
        <f>"2017-11-01"</f>
        <v>2017-11-01</v>
      </c>
      <c r="F428" s="2" t="str">
        <f>"2024-06-01"</f>
        <v>2024-06-01</v>
      </c>
    </row>
    <row r="429" spans="1:6" ht="18" customHeight="1">
      <c r="A429" s="2">
        <v>427</v>
      </c>
      <c r="B429" s="2" t="s">
        <v>1449</v>
      </c>
      <c r="C429" s="2" t="s">
        <v>168</v>
      </c>
      <c r="D429" s="2" t="str">
        <f>"452651226"</f>
        <v>452651226</v>
      </c>
      <c r="E429" s="2" t="str">
        <f>"2021-06-01"</f>
        <v>2021-06-01</v>
      </c>
      <c r="F429" s="2" t="str">
        <f>"2026-05-01"</f>
        <v>2026-05-01</v>
      </c>
    </row>
    <row r="430" spans="1:6" ht="18" customHeight="1">
      <c r="A430" s="2">
        <v>428</v>
      </c>
      <c r="B430" s="2" t="s">
        <v>1443</v>
      </c>
      <c r="C430" s="2" t="s">
        <v>40</v>
      </c>
      <c r="D430" s="2" t="str">
        <f>"452651084"</f>
        <v>452651084</v>
      </c>
      <c r="E430" s="2" t="str">
        <f>"2018-05-01"</f>
        <v>2018-05-01</v>
      </c>
      <c r="F430" s="2" t="str">
        <f>"2026-05-01"</f>
        <v>2026-05-01</v>
      </c>
    </row>
    <row r="431" spans="1:6" ht="18" customHeight="1">
      <c r="A431" s="2">
        <v>429</v>
      </c>
      <c r="B431" s="2" t="s">
        <v>1444</v>
      </c>
      <c r="C431" s="2" t="s">
        <v>40</v>
      </c>
      <c r="D431" s="2" t="str">
        <f>"452651084"</f>
        <v>452651084</v>
      </c>
      <c r="E431" s="2" t="str">
        <f>"2021-07-01"</f>
        <v>2021-07-01</v>
      </c>
      <c r="F431" s="2" t="str">
        <f>"2026-07-01"</f>
        <v>2026-07-01</v>
      </c>
    </row>
    <row r="432" spans="1:6" ht="18" customHeight="1">
      <c r="A432" s="2">
        <v>430</v>
      </c>
      <c r="B432" s="2" t="s">
        <v>1445</v>
      </c>
      <c r="C432" s="2" t="s">
        <v>40</v>
      </c>
      <c r="D432" s="2" t="str">
        <f>"452651084"</f>
        <v>452651084</v>
      </c>
      <c r="E432" s="2" t="str">
        <f>"2018-09-01"</f>
        <v>2018-09-01</v>
      </c>
      <c r="F432" s="2" t="str">
        <f>"2025-09-01"</f>
        <v>2025-09-01</v>
      </c>
    </row>
    <row r="433" spans="1:6" ht="18" customHeight="1">
      <c r="A433" s="2">
        <v>431</v>
      </c>
      <c r="B433" s="2" t="s">
        <v>504</v>
      </c>
      <c r="C433" s="2" t="s">
        <v>40</v>
      </c>
      <c r="D433" s="2" t="str">
        <f>"452651084"</f>
        <v>452651084</v>
      </c>
      <c r="E433" s="2" t="str">
        <f>"2020-08-01"</f>
        <v>2020-08-01</v>
      </c>
      <c r="F433" s="2" t="str">
        <f>"2026-07-01"</f>
        <v>2026-07-01</v>
      </c>
    </row>
    <row r="434" spans="1:6" ht="18" customHeight="1">
      <c r="A434" s="2">
        <v>432</v>
      </c>
      <c r="B434" s="2" t="s">
        <v>1446</v>
      </c>
      <c r="C434" s="2" t="s">
        <v>40</v>
      </c>
      <c r="D434" s="2" t="str">
        <f>"452651084"</f>
        <v>452651084</v>
      </c>
      <c r="E434" s="2" t="str">
        <f>"2020-10-01"</f>
        <v>2020-10-01</v>
      </c>
      <c r="F434" s="2" t="str">
        <f>"2026-10-01"</f>
        <v>2026-10-01</v>
      </c>
    </row>
    <row r="435" spans="1:6" ht="18" customHeight="1">
      <c r="A435" s="2">
        <v>433</v>
      </c>
      <c r="B435" s="2" t="s">
        <v>1447</v>
      </c>
      <c r="C435" s="2" t="s">
        <v>40</v>
      </c>
      <c r="D435" s="2" t="str">
        <f>"452651084"</f>
        <v>452651084</v>
      </c>
      <c r="E435" s="2" t="str">
        <f>"2021-10-01"</f>
        <v>2021-10-01</v>
      </c>
      <c r="F435" s="2" t="str">
        <f>"2025-10-01"</f>
        <v>2025-10-01</v>
      </c>
    </row>
    <row r="436" spans="1:6" ht="18" customHeight="1">
      <c r="A436" s="2">
        <v>434</v>
      </c>
      <c r="B436" s="2" t="s">
        <v>1448</v>
      </c>
      <c r="C436" s="2" t="s">
        <v>40</v>
      </c>
      <c r="D436" s="2" t="str">
        <f>"452651084"</f>
        <v>452651084</v>
      </c>
      <c r="E436" s="2" t="str">
        <f>"2018-08-01"</f>
        <v>2018-08-01</v>
      </c>
      <c r="F436" s="2" t="str">
        <f>"2025-08-01"</f>
        <v>2025-08-01</v>
      </c>
    </row>
    <row r="437" spans="1:6" ht="18" customHeight="1">
      <c r="A437" s="2">
        <v>435</v>
      </c>
      <c r="B437" s="2" t="s">
        <v>1431</v>
      </c>
      <c r="C437" s="2" t="s">
        <v>25</v>
      </c>
      <c r="D437" s="2" t="str">
        <f>"452651074"</f>
        <v>452651074</v>
      </c>
      <c r="E437" s="2" t="str">
        <f>"2021-02-01"</f>
        <v>2021-02-01</v>
      </c>
      <c r="F437" s="2" t="str">
        <f>"2024-02-01"</f>
        <v>2024-02-01</v>
      </c>
    </row>
    <row r="438" spans="1:6" ht="18" customHeight="1">
      <c r="A438" s="2">
        <v>436</v>
      </c>
      <c r="B438" s="2" t="s">
        <v>1432</v>
      </c>
      <c r="C438" s="2" t="s">
        <v>25</v>
      </c>
      <c r="D438" s="2" t="str">
        <f>"452651074"</f>
        <v>452651074</v>
      </c>
      <c r="E438" s="2" t="str">
        <f>"2021-02-01"</f>
        <v>2021-02-01</v>
      </c>
      <c r="F438" s="2" t="str">
        <f>"2024-02-01"</f>
        <v>2024-02-01</v>
      </c>
    </row>
    <row r="439" spans="1:6" ht="18" customHeight="1">
      <c r="A439" s="2">
        <v>437</v>
      </c>
      <c r="B439" s="2" t="s">
        <v>1433</v>
      </c>
      <c r="C439" s="2" t="s">
        <v>25</v>
      </c>
      <c r="D439" s="2" t="str">
        <f>"452651074"</f>
        <v>452651074</v>
      </c>
      <c r="E439" s="2" t="str">
        <f>"2021-02-01"</f>
        <v>2021-02-01</v>
      </c>
      <c r="F439" s="2" t="str">
        <f>"2024-02-01"</f>
        <v>2024-02-01</v>
      </c>
    </row>
    <row r="440" spans="1:6" ht="18" customHeight="1">
      <c r="A440" s="2">
        <v>438</v>
      </c>
      <c r="B440" s="2" t="s">
        <v>1434</v>
      </c>
      <c r="C440" s="2" t="s">
        <v>25</v>
      </c>
      <c r="D440" s="2" t="str">
        <f>"452651074"</f>
        <v>452651074</v>
      </c>
      <c r="E440" s="2" t="str">
        <f>"2022-02-01"</f>
        <v>2022-02-01</v>
      </c>
      <c r="F440" s="2" t="str">
        <f>"2023-02-01"</f>
        <v>2023-02-01</v>
      </c>
    </row>
    <row r="441" spans="1:6" ht="18" customHeight="1">
      <c r="A441" s="2">
        <v>439</v>
      </c>
      <c r="B441" s="2" t="s">
        <v>1435</v>
      </c>
      <c r="C441" s="2" t="s">
        <v>25</v>
      </c>
      <c r="D441" s="2" t="str">
        <f>"452651074"</f>
        <v>452651074</v>
      </c>
      <c r="E441" s="2" t="str">
        <f>"2022-03-01"</f>
        <v>2022-03-01</v>
      </c>
      <c r="F441" s="2" t="str">
        <f>"2023-03-01"</f>
        <v>2023-03-01</v>
      </c>
    </row>
    <row r="442" spans="1:6" ht="18" customHeight="1">
      <c r="A442" s="2">
        <v>440</v>
      </c>
      <c r="B442" s="2" t="s">
        <v>1436</v>
      </c>
      <c r="C442" s="2" t="s">
        <v>25</v>
      </c>
      <c r="D442" s="2" t="str">
        <f>"452651074"</f>
        <v>452651074</v>
      </c>
      <c r="E442" s="2" t="str">
        <f>"2022-07-01"</f>
        <v>2022-07-01</v>
      </c>
      <c r="F442" s="2" t="str">
        <f>"2025-07-01"</f>
        <v>2025-07-01</v>
      </c>
    </row>
    <row r="443" spans="1:6" ht="18" customHeight="1">
      <c r="A443" s="2">
        <v>441</v>
      </c>
      <c r="B443" s="2" t="s">
        <v>1437</v>
      </c>
      <c r="C443" s="2" t="s">
        <v>25</v>
      </c>
      <c r="D443" s="2" t="str">
        <f>"452651074"</f>
        <v>452651074</v>
      </c>
      <c r="E443" s="2" t="str">
        <f>"2022-01-01"</f>
        <v>2022-01-01</v>
      </c>
      <c r="F443" s="2" t="str">
        <f>"2025-01-01"</f>
        <v>2025-01-01</v>
      </c>
    </row>
    <row r="444" spans="1:6" ht="18" customHeight="1">
      <c r="A444" s="2">
        <v>442</v>
      </c>
      <c r="B444" s="2" t="s">
        <v>1438</v>
      </c>
      <c r="C444" s="2" t="s">
        <v>25</v>
      </c>
      <c r="D444" s="2" t="str">
        <f>"452651074"</f>
        <v>452651074</v>
      </c>
      <c r="E444" s="2" t="str">
        <f>"2021-02-01"</f>
        <v>2021-02-01</v>
      </c>
      <c r="F444" s="2" t="str">
        <f>"2024-02-01"</f>
        <v>2024-02-01</v>
      </c>
    </row>
    <row r="445" spans="1:6" ht="18" customHeight="1">
      <c r="A445" s="2">
        <v>443</v>
      </c>
      <c r="B445" s="2" t="s">
        <v>1439</v>
      </c>
      <c r="C445" s="2" t="s">
        <v>25</v>
      </c>
      <c r="D445" s="2" t="str">
        <f>"452651074"</f>
        <v>452651074</v>
      </c>
      <c r="E445" s="2" t="str">
        <f>"2022-05-01"</f>
        <v>2022-05-01</v>
      </c>
      <c r="F445" s="2" t="str">
        <f>"2023-06-01"</f>
        <v>2023-06-01</v>
      </c>
    </row>
    <row r="446" spans="1:6" ht="18" customHeight="1">
      <c r="A446" s="2">
        <v>444</v>
      </c>
      <c r="B446" s="2" t="s">
        <v>1440</v>
      </c>
      <c r="C446" s="2" t="s">
        <v>25</v>
      </c>
      <c r="D446" s="2" t="str">
        <f>"452651074"</f>
        <v>452651074</v>
      </c>
      <c r="E446" s="2" t="str">
        <f>"2020-10-01"</f>
        <v>2020-10-01</v>
      </c>
      <c r="F446" s="2" t="str">
        <f>"2023-10-01"</f>
        <v>2023-10-01</v>
      </c>
    </row>
    <row r="447" spans="1:6" ht="18" customHeight="1">
      <c r="A447" s="2">
        <v>445</v>
      </c>
      <c r="B447" s="2" t="s">
        <v>1441</v>
      </c>
      <c r="C447" s="2" t="s">
        <v>25</v>
      </c>
      <c r="D447" s="2" t="str">
        <f>"452651074"</f>
        <v>452651074</v>
      </c>
      <c r="E447" s="2" t="str">
        <f>"2021-02-01"</f>
        <v>2021-02-01</v>
      </c>
      <c r="F447" s="2" t="str">
        <f>"2024-02-01"</f>
        <v>2024-02-01</v>
      </c>
    </row>
    <row r="448" spans="1:6" ht="18" customHeight="1">
      <c r="A448" s="2">
        <v>446</v>
      </c>
      <c r="B448" s="2" t="s">
        <v>1442</v>
      </c>
      <c r="C448" s="2" t="s">
        <v>25</v>
      </c>
      <c r="D448" s="2" t="str">
        <f>"452651074"</f>
        <v>452651074</v>
      </c>
      <c r="E448" s="2" t="str">
        <f>"2022-10-01"</f>
        <v>2022-10-01</v>
      </c>
      <c r="F448" s="2" t="str">
        <f>"2025-10-01"</f>
        <v>2025-10-01</v>
      </c>
    </row>
    <row r="449" spans="1:6" ht="18" customHeight="1">
      <c r="A449" s="2">
        <v>447</v>
      </c>
      <c r="B449" s="2" t="s">
        <v>1429</v>
      </c>
      <c r="C449" s="2" t="s">
        <v>120</v>
      </c>
      <c r="D449" s="2" t="str">
        <f>"452650911"</f>
        <v>452650911</v>
      </c>
      <c r="E449" s="2" t="str">
        <f>"2021-10-01"</f>
        <v>2021-10-01</v>
      </c>
      <c r="F449" s="2" t="str">
        <f>"2023-09-01"</f>
        <v>2023-09-01</v>
      </c>
    </row>
    <row r="450" spans="1:6" ht="18" customHeight="1">
      <c r="A450" s="2">
        <v>448</v>
      </c>
      <c r="B450" s="2" t="s">
        <v>1430</v>
      </c>
      <c r="C450" s="2" t="s">
        <v>120</v>
      </c>
      <c r="D450" s="2" t="str">
        <f>"452650911"</f>
        <v>452650911</v>
      </c>
      <c r="E450" s="2" t="str">
        <f>"2021-01-01"</f>
        <v>2021-01-01</v>
      </c>
      <c r="F450" s="2" t="str">
        <f>"2022-12-01"</f>
        <v>2022-12-01</v>
      </c>
    </row>
    <row r="451" spans="1:6" ht="18" customHeight="1">
      <c r="A451" s="2">
        <v>449</v>
      </c>
      <c r="B451" s="2" t="s">
        <v>1425</v>
      </c>
      <c r="C451" s="2" t="s">
        <v>172</v>
      </c>
      <c r="D451" s="2" t="str">
        <f>"452650634"</f>
        <v>452650634</v>
      </c>
      <c r="E451" s="2" t="str">
        <f>"2019-01-01"</f>
        <v>2019-01-01</v>
      </c>
      <c r="F451" s="2" t="str">
        <f>"2025-12-01"</f>
        <v>2025-12-01</v>
      </c>
    </row>
    <row r="452" spans="1:6" ht="18" customHeight="1">
      <c r="A452" s="2">
        <v>450</v>
      </c>
      <c r="B452" s="2" t="s">
        <v>1426</v>
      </c>
      <c r="C452" s="2" t="s">
        <v>172</v>
      </c>
      <c r="D452" s="2" t="str">
        <f>"452650634"</f>
        <v>452650634</v>
      </c>
      <c r="E452" s="2" t="str">
        <f>"2020-04-01"</f>
        <v>2020-04-01</v>
      </c>
      <c r="F452" s="2" t="str">
        <f>"2025-04-01"</f>
        <v>2025-04-01</v>
      </c>
    </row>
    <row r="453" spans="1:6" ht="18" customHeight="1">
      <c r="A453" s="2">
        <v>451</v>
      </c>
      <c r="B453" s="2" t="s">
        <v>1427</v>
      </c>
      <c r="C453" s="2" t="s">
        <v>172</v>
      </c>
      <c r="D453" s="2" t="str">
        <f>"452650634"</f>
        <v>452650634</v>
      </c>
      <c r="E453" s="2" t="str">
        <f>"2019-04-01"</f>
        <v>2019-04-01</v>
      </c>
      <c r="F453" s="2" t="str">
        <f>"2025-04-01"</f>
        <v>2025-04-01</v>
      </c>
    </row>
    <row r="454" spans="1:6" ht="18" customHeight="1">
      <c r="A454" s="2">
        <v>452</v>
      </c>
      <c r="B454" s="2" t="s">
        <v>1428</v>
      </c>
      <c r="C454" s="2" t="s">
        <v>172</v>
      </c>
      <c r="D454" s="2" t="str">
        <f>"452650634"</f>
        <v>452650634</v>
      </c>
      <c r="E454" s="2" t="str">
        <f>"2020-12-01"</f>
        <v>2020-12-01</v>
      </c>
      <c r="F454" s="2" t="str">
        <f>"2025-12-01"</f>
        <v>2025-12-01</v>
      </c>
    </row>
    <row r="455" spans="1:6" ht="18" customHeight="1">
      <c r="A455" s="2">
        <v>453</v>
      </c>
      <c r="B455" s="2" t="s">
        <v>1424</v>
      </c>
      <c r="C455" s="2" t="s">
        <v>166</v>
      </c>
      <c r="D455" s="2" t="str">
        <f>"452650384"</f>
        <v>452650384</v>
      </c>
      <c r="E455" s="2" t="str">
        <f>"2020-11-01"</f>
        <v>2020-11-01</v>
      </c>
      <c r="F455" s="2" t="str">
        <f>"2022-09-01"</f>
        <v>2022-09-01</v>
      </c>
    </row>
    <row r="456" spans="1:6" ht="18" customHeight="1">
      <c r="A456" s="2">
        <v>454</v>
      </c>
      <c r="B456" s="2" t="s">
        <v>1392</v>
      </c>
      <c r="C456" s="2" t="s">
        <v>190</v>
      </c>
      <c r="D456" s="2" t="str">
        <f>"452650229"</f>
        <v>452650229</v>
      </c>
      <c r="E456" s="2" t="str">
        <f>"2020-05-01"</f>
        <v>2020-05-01</v>
      </c>
      <c r="F456" s="2" t="str">
        <f>"2025-04-01"</f>
        <v>2025-04-01</v>
      </c>
    </row>
    <row r="457" spans="1:6" ht="18" customHeight="1">
      <c r="A457" s="2">
        <v>455</v>
      </c>
      <c r="B457" s="2" t="s">
        <v>1393</v>
      </c>
      <c r="C457" s="2" t="s">
        <v>190</v>
      </c>
      <c r="D457" s="2" t="str">
        <f>"452650229"</f>
        <v>452650229</v>
      </c>
      <c r="E457" s="2" t="str">
        <f>"2020-07-01"</f>
        <v>2020-07-01</v>
      </c>
      <c r="F457" s="2" t="str">
        <f>"2025-06-01"</f>
        <v>2025-06-01</v>
      </c>
    </row>
    <row r="458" spans="1:6" ht="18" customHeight="1">
      <c r="A458" s="2">
        <v>456</v>
      </c>
      <c r="B458" s="2" t="s">
        <v>1394</v>
      </c>
      <c r="C458" s="2" t="s">
        <v>190</v>
      </c>
      <c r="D458" s="2" t="str">
        <f>"452650229"</f>
        <v>452650229</v>
      </c>
      <c r="E458" s="2" t="str">
        <f>"2021-07-01"</f>
        <v>2021-07-01</v>
      </c>
      <c r="F458" s="2" t="str">
        <f>"2026-06-01"</f>
        <v>2026-06-01</v>
      </c>
    </row>
    <row r="459" spans="1:6" ht="18" customHeight="1">
      <c r="A459" s="2">
        <v>457</v>
      </c>
      <c r="B459" s="2" t="s">
        <v>1395</v>
      </c>
      <c r="C459" s="2" t="s">
        <v>190</v>
      </c>
      <c r="D459" s="2" t="str">
        <f>"452650229"</f>
        <v>452650229</v>
      </c>
      <c r="E459" s="2" t="str">
        <f>"2020-07-01"</f>
        <v>2020-07-01</v>
      </c>
      <c r="F459" s="2" t="str">
        <f>"2025-06-01"</f>
        <v>2025-06-01</v>
      </c>
    </row>
    <row r="460" spans="1:6" ht="18" customHeight="1">
      <c r="A460" s="2">
        <v>458</v>
      </c>
      <c r="B460" s="2" t="s">
        <v>1396</v>
      </c>
      <c r="C460" s="2" t="s">
        <v>190</v>
      </c>
      <c r="D460" s="2" t="str">
        <f>"452650229"</f>
        <v>452650229</v>
      </c>
      <c r="E460" s="2" t="str">
        <f>"2021-07-01"</f>
        <v>2021-07-01</v>
      </c>
      <c r="F460" s="2" t="str">
        <f>"2026-06-01"</f>
        <v>2026-06-01</v>
      </c>
    </row>
    <row r="461" spans="1:6" ht="18" customHeight="1">
      <c r="A461" s="2">
        <v>459</v>
      </c>
      <c r="B461" s="2" t="s">
        <v>1397</v>
      </c>
      <c r="C461" s="2" t="s">
        <v>190</v>
      </c>
      <c r="D461" s="2" t="str">
        <f>"452650229"</f>
        <v>452650229</v>
      </c>
      <c r="E461" s="2" t="str">
        <f>"2021-07-01"</f>
        <v>2021-07-01</v>
      </c>
      <c r="F461" s="2" t="str">
        <f>"2026-06-01"</f>
        <v>2026-06-01</v>
      </c>
    </row>
    <row r="462" spans="1:6" ht="18" customHeight="1">
      <c r="A462" s="2">
        <v>460</v>
      </c>
      <c r="B462" s="2" t="s">
        <v>1398</v>
      </c>
      <c r="C462" s="2" t="s">
        <v>190</v>
      </c>
      <c r="D462" s="2" t="str">
        <f>"452650229"</f>
        <v>452650229</v>
      </c>
      <c r="E462" s="2" t="str">
        <f>"2019-05-01"</f>
        <v>2019-05-01</v>
      </c>
      <c r="F462" s="2" t="str">
        <f>"2024-04-01"</f>
        <v>2024-04-01</v>
      </c>
    </row>
    <row r="463" spans="1:6" ht="18" customHeight="1">
      <c r="A463" s="2">
        <v>461</v>
      </c>
      <c r="B463" s="2" t="s">
        <v>1399</v>
      </c>
      <c r="C463" s="2" t="s">
        <v>190</v>
      </c>
      <c r="D463" s="2" t="str">
        <f>"452650229"</f>
        <v>452650229</v>
      </c>
      <c r="E463" s="2" t="str">
        <f>"2019-08-01"</f>
        <v>2019-08-01</v>
      </c>
      <c r="F463" s="2" t="str">
        <f>"2024-07-01"</f>
        <v>2024-07-01</v>
      </c>
    </row>
    <row r="464" spans="1:6" ht="18" customHeight="1">
      <c r="A464" s="2">
        <v>462</v>
      </c>
      <c r="B464" s="2" t="s">
        <v>1400</v>
      </c>
      <c r="C464" s="2" t="s">
        <v>190</v>
      </c>
      <c r="D464" s="2" t="str">
        <f>"452650229"</f>
        <v>452650229</v>
      </c>
      <c r="E464" s="2" t="str">
        <f>"2021-08-01"</f>
        <v>2021-08-01</v>
      </c>
      <c r="F464" s="2" t="str">
        <f>"2026-07-01"</f>
        <v>2026-07-01</v>
      </c>
    </row>
    <row r="465" spans="1:6" ht="18" customHeight="1">
      <c r="A465" s="2">
        <v>463</v>
      </c>
      <c r="B465" s="2" t="s">
        <v>1401</v>
      </c>
      <c r="C465" s="2" t="s">
        <v>190</v>
      </c>
      <c r="D465" s="2" t="str">
        <f>"452650229"</f>
        <v>452650229</v>
      </c>
      <c r="E465" s="2" t="str">
        <f>"2021-09-01"</f>
        <v>2021-09-01</v>
      </c>
      <c r="F465" s="2" t="str">
        <f>"2026-08-01"</f>
        <v>2026-08-01</v>
      </c>
    </row>
    <row r="466" spans="1:6" ht="18" customHeight="1">
      <c r="A466" s="2">
        <v>464</v>
      </c>
      <c r="B466" s="2" t="s">
        <v>1402</v>
      </c>
      <c r="C466" s="2" t="s">
        <v>190</v>
      </c>
      <c r="D466" s="2" t="str">
        <f>"452650229"</f>
        <v>452650229</v>
      </c>
      <c r="E466" s="2" t="str">
        <f>"2021-07-01"</f>
        <v>2021-07-01</v>
      </c>
      <c r="F466" s="2" t="str">
        <f>"2026-06-01"</f>
        <v>2026-06-01</v>
      </c>
    </row>
    <row r="467" spans="1:6" ht="18" customHeight="1">
      <c r="A467" s="2">
        <v>465</v>
      </c>
      <c r="B467" s="2" t="s">
        <v>1403</v>
      </c>
      <c r="C467" s="2" t="s">
        <v>190</v>
      </c>
      <c r="D467" s="2" t="str">
        <f>"452650229"</f>
        <v>452650229</v>
      </c>
      <c r="E467" s="2" t="str">
        <f>"2020-09-01"</f>
        <v>2020-09-01</v>
      </c>
      <c r="F467" s="2" t="str">
        <f>"2025-08-01"</f>
        <v>2025-08-01</v>
      </c>
    </row>
    <row r="468" spans="1:6" ht="18" customHeight="1">
      <c r="A468" s="2">
        <v>466</v>
      </c>
      <c r="B468" s="2" t="s">
        <v>1404</v>
      </c>
      <c r="C468" s="2" t="s">
        <v>190</v>
      </c>
      <c r="D468" s="2" t="str">
        <f>"452650229"</f>
        <v>452650229</v>
      </c>
      <c r="E468" s="2" t="str">
        <f>"2021-07-01"</f>
        <v>2021-07-01</v>
      </c>
      <c r="F468" s="2" t="str">
        <f>"2026-06-01"</f>
        <v>2026-06-01</v>
      </c>
    </row>
    <row r="469" spans="1:6" ht="18" customHeight="1">
      <c r="A469" s="2">
        <v>467</v>
      </c>
      <c r="B469" s="2" t="s">
        <v>1405</v>
      </c>
      <c r="C469" s="2" t="s">
        <v>190</v>
      </c>
      <c r="D469" s="2" t="str">
        <f>"452650229"</f>
        <v>452650229</v>
      </c>
      <c r="E469" s="2" t="str">
        <f>"2021-09-01"</f>
        <v>2021-09-01</v>
      </c>
      <c r="F469" s="2" t="str">
        <f>"2026-08-01"</f>
        <v>2026-08-01</v>
      </c>
    </row>
    <row r="470" spans="1:6" ht="18" customHeight="1">
      <c r="A470" s="2">
        <v>468</v>
      </c>
      <c r="B470" s="2" t="s">
        <v>1406</v>
      </c>
      <c r="C470" s="2" t="s">
        <v>190</v>
      </c>
      <c r="D470" s="2" t="str">
        <f>"452650229"</f>
        <v>452650229</v>
      </c>
      <c r="E470" s="2" t="str">
        <f>"2021-07-01"</f>
        <v>2021-07-01</v>
      </c>
      <c r="F470" s="2" t="str">
        <f>"2026-06-01"</f>
        <v>2026-06-01</v>
      </c>
    </row>
    <row r="471" spans="1:6" ht="18" customHeight="1">
      <c r="A471" s="2">
        <v>469</v>
      </c>
      <c r="B471" s="2" t="s">
        <v>1407</v>
      </c>
      <c r="C471" s="2" t="s">
        <v>190</v>
      </c>
      <c r="D471" s="2" t="str">
        <f>"452650229"</f>
        <v>452650229</v>
      </c>
      <c r="E471" s="2" t="str">
        <f>"2021-09-01"</f>
        <v>2021-09-01</v>
      </c>
      <c r="F471" s="2" t="str">
        <f>"2026-08-01"</f>
        <v>2026-08-01</v>
      </c>
    </row>
    <row r="472" spans="1:6" ht="18" customHeight="1">
      <c r="A472" s="2">
        <v>470</v>
      </c>
      <c r="B472" s="2" t="s">
        <v>1408</v>
      </c>
      <c r="C472" s="2" t="s">
        <v>190</v>
      </c>
      <c r="D472" s="2" t="str">
        <f>"452650229"</f>
        <v>452650229</v>
      </c>
      <c r="E472" s="2" t="str">
        <f>"2021-06-01"</f>
        <v>2021-06-01</v>
      </c>
      <c r="F472" s="2" t="str">
        <f>"2026-05-01"</f>
        <v>2026-05-01</v>
      </c>
    </row>
    <row r="473" spans="1:6" ht="18" customHeight="1">
      <c r="A473" s="2">
        <v>471</v>
      </c>
      <c r="B473" s="2" t="s">
        <v>1409</v>
      </c>
      <c r="C473" s="2" t="s">
        <v>190</v>
      </c>
      <c r="D473" s="2" t="str">
        <f>"452650229"</f>
        <v>452650229</v>
      </c>
      <c r="E473" s="2" t="str">
        <f>"2021-09-01"</f>
        <v>2021-09-01</v>
      </c>
      <c r="F473" s="2" t="str">
        <f>"2026-08-01"</f>
        <v>2026-08-01</v>
      </c>
    </row>
    <row r="474" spans="1:6" ht="18" customHeight="1">
      <c r="A474" s="2">
        <v>472</v>
      </c>
      <c r="B474" s="2" t="s">
        <v>1410</v>
      </c>
      <c r="C474" s="2" t="s">
        <v>190</v>
      </c>
      <c r="D474" s="2" t="str">
        <f>"452650229"</f>
        <v>452650229</v>
      </c>
      <c r="E474" s="2" t="str">
        <f>"2022-05-01"</f>
        <v>2022-05-01</v>
      </c>
      <c r="F474" s="2" t="str">
        <f>"2027-04-01"</f>
        <v>2027-04-01</v>
      </c>
    </row>
    <row r="475" spans="1:6" ht="18" customHeight="1">
      <c r="A475" s="2">
        <v>473</v>
      </c>
      <c r="B475" s="2" t="s">
        <v>1411</v>
      </c>
      <c r="C475" s="2" t="s">
        <v>190</v>
      </c>
      <c r="D475" s="2" t="str">
        <f>"452650229"</f>
        <v>452650229</v>
      </c>
      <c r="E475" s="2" t="str">
        <f>"2021-07-01"</f>
        <v>2021-07-01</v>
      </c>
      <c r="F475" s="2" t="str">
        <f>"2026-06-01"</f>
        <v>2026-06-01</v>
      </c>
    </row>
    <row r="476" spans="1:6" ht="18" customHeight="1">
      <c r="A476" s="2">
        <v>474</v>
      </c>
      <c r="B476" s="2" t="s">
        <v>1412</v>
      </c>
      <c r="C476" s="2" t="s">
        <v>190</v>
      </c>
      <c r="D476" s="2" t="str">
        <f>"452650229"</f>
        <v>452650229</v>
      </c>
      <c r="E476" s="2" t="str">
        <f>"2021-07-01"</f>
        <v>2021-07-01</v>
      </c>
      <c r="F476" s="2" t="str">
        <f>"2026-06-01"</f>
        <v>2026-06-01</v>
      </c>
    </row>
    <row r="477" spans="1:6" ht="18" customHeight="1">
      <c r="A477" s="2">
        <v>475</v>
      </c>
      <c r="B477" s="2" t="s">
        <v>1413</v>
      </c>
      <c r="C477" s="2" t="s">
        <v>190</v>
      </c>
      <c r="D477" s="2" t="str">
        <f>"452650229"</f>
        <v>452650229</v>
      </c>
      <c r="E477" s="2" t="str">
        <f>"2021-06-01"</f>
        <v>2021-06-01</v>
      </c>
      <c r="F477" s="2" t="str">
        <f>"2026-05-01"</f>
        <v>2026-05-01</v>
      </c>
    </row>
    <row r="478" spans="1:6" ht="18" customHeight="1">
      <c r="A478" s="2">
        <v>476</v>
      </c>
      <c r="B478" s="2" t="s">
        <v>1414</v>
      </c>
      <c r="C478" s="2" t="s">
        <v>190</v>
      </c>
      <c r="D478" s="2" t="str">
        <f>"452650229"</f>
        <v>452650229</v>
      </c>
      <c r="E478" s="2" t="str">
        <f>"2022-01-01"</f>
        <v>2022-01-01</v>
      </c>
      <c r="F478" s="2" t="str">
        <f>"2026-12-01"</f>
        <v>2026-12-01</v>
      </c>
    </row>
    <row r="479" spans="1:6" ht="18" customHeight="1">
      <c r="A479" s="2">
        <v>477</v>
      </c>
      <c r="B479" s="2" t="s">
        <v>1415</v>
      </c>
      <c r="C479" s="2" t="s">
        <v>190</v>
      </c>
      <c r="D479" s="2" t="str">
        <f>"452650229"</f>
        <v>452650229</v>
      </c>
      <c r="E479" s="2" t="str">
        <f>"2021-07-01"</f>
        <v>2021-07-01</v>
      </c>
      <c r="F479" s="2" t="str">
        <f>"2026-06-01"</f>
        <v>2026-06-01</v>
      </c>
    </row>
    <row r="480" spans="1:6" ht="18" customHeight="1">
      <c r="A480" s="2">
        <v>478</v>
      </c>
      <c r="B480" s="2" t="s">
        <v>1416</v>
      </c>
      <c r="C480" s="2" t="s">
        <v>190</v>
      </c>
      <c r="D480" s="2" t="str">
        <f>"452650229"</f>
        <v>452650229</v>
      </c>
      <c r="E480" s="2" t="str">
        <f>"2020-04-01"</f>
        <v>2020-04-01</v>
      </c>
      <c r="F480" s="2" t="str">
        <f>"2025-03-01"</f>
        <v>2025-03-01</v>
      </c>
    </row>
    <row r="481" spans="1:6" ht="18" customHeight="1">
      <c r="A481" s="2">
        <v>479</v>
      </c>
      <c r="B481" s="2" t="s">
        <v>1417</v>
      </c>
      <c r="C481" s="2" t="s">
        <v>190</v>
      </c>
      <c r="D481" s="2" t="str">
        <f>"452650229"</f>
        <v>452650229</v>
      </c>
      <c r="E481" s="2" t="str">
        <f>"2020-08-01"</f>
        <v>2020-08-01</v>
      </c>
      <c r="F481" s="2" t="str">
        <f>"2025-07-01"</f>
        <v>2025-07-01</v>
      </c>
    </row>
    <row r="482" spans="1:6" ht="18" customHeight="1">
      <c r="A482" s="2">
        <v>480</v>
      </c>
      <c r="B482" s="2" t="s">
        <v>1418</v>
      </c>
      <c r="C482" s="2" t="s">
        <v>190</v>
      </c>
      <c r="D482" s="2" t="str">
        <f>"452650229"</f>
        <v>452650229</v>
      </c>
      <c r="E482" s="2" t="str">
        <f>"2020-07-01"</f>
        <v>2020-07-01</v>
      </c>
      <c r="F482" s="2" t="str">
        <f>"2025-06-01"</f>
        <v>2025-06-01</v>
      </c>
    </row>
    <row r="483" spans="1:6" ht="18" customHeight="1">
      <c r="A483" s="2">
        <v>481</v>
      </c>
      <c r="B483" s="2" t="s">
        <v>1419</v>
      </c>
      <c r="C483" s="2" t="s">
        <v>190</v>
      </c>
      <c r="D483" s="2" t="str">
        <f>"452650229"</f>
        <v>452650229</v>
      </c>
      <c r="E483" s="2" t="str">
        <f>"2019-08-01"</f>
        <v>2019-08-01</v>
      </c>
      <c r="F483" s="2" t="str">
        <f>"2024-07-01"</f>
        <v>2024-07-01</v>
      </c>
    </row>
    <row r="484" spans="1:6" ht="18" customHeight="1">
      <c r="A484" s="2">
        <v>482</v>
      </c>
      <c r="B484" s="2" t="s">
        <v>1420</v>
      </c>
      <c r="C484" s="2" t="s">
        <v>190</v>
      </c>
      <c r="D484" s="2" t="str">
        <f>"452650229"</f>
        <v>452650229</v>
      </c>
      <c r="E484" s="2" t="str">
        <f>"2021-02-01"</f>
        <v>2021-02-01</v>
      </c>
      <c r="F484" s="2" t="str">
        <f>"2026-01-01"</f>
        <v>2026-01-01</v>
      </c>
    </row>
    <row r="485" spans="1:6" ht="18" customHeight="1">
      <c r="A485" s="2">
        <v>483</v>
      </c>
      <c r="B485" s="2" t="s">
        <v>1421</v>
      </c>
      <c r="C485" s="2" t="s">
        <v>190</v>
      </c>
      <c r="D485" s="2" t="str">
        <f>"452650229"</f>
        <v>452650229</v>
      </c>
      <c r="E485" s="2" t="str">
        <f>"2021-07-01"</f>
        <v>2021-07-01</v>
      </c>
      <c r="F485" s="2" t="str">
        <f>"2026-06-01"</f>
        <v>2026-06-01</v>
      </c>
    </row>
    <row r="486" spans="1:6" ht="18" customHeight="1">
      <c r="A486" s="2">
        <v>484</v>
      </c>
      <c r="B486" s="2" t="s">
        <v>1422</v>
      </c>
      <c r="C486" s="2" t="s">
        <v>190</v>
      </c>
      <c r="D486" s="2" t="str">
        <f>"452650229"</f>
        <v>452650229</v>
      </c>
      <c r="E486" s="2" t="str">
        <f>"2020-05-01"</f>
        <v>2020-05-01</v>
      </c>
      <c r="F486" s="2" t="str">
        <f>"2025-04-01"</f>
        <v>2025-04-01</v>
      </c>
    </row>
    <row r="487" spans="1:6" ht="18" customHeight="1">
      <c r="A487" s="2">
        <v>485</v>
      </c>
      <c r="B487" s="2" t="s">
        <v>1423</v>
      </c>
      <c r="C487" s="2" t="s">
        <v>190</v>
      </c>
      <c r="D487" s="2" t="str">
        <f>"452650229"</f>
        <v>452650229</v>
      </c>
      <c r="E487" s="2" t="str">
        <f>"2021-07-01"</f>
        <v>2021-07-01</v>
      </c>
      <c r="F487" s="2" t="str">
        <f>"2026-06-01"</f>
        <v>2026-06-01</v>
      </c>
    </row>
    <row r="488" spans="1:6" ht="18" customHeight="1">
      <c r="A488" s="2">
        <v>486</v>
      </c>
      <c r="B488" s="2" t="s">
        <v>1388</v>
      </c>
      <c r="C488" s="2" t="s">
        <v>69</v>
      </c>
      <c r="D488" s="2" t="str">
        <f>"452650181"</f>
        <v>452650181</v>
      </c>
      <c r="E488" s="2" t="str">
        <f>"2022-11-01"</f>
        <v>2022-11-01</v>
      </c>
      <c r="F488" s="2" t="str">
        <f>"2023-10-01"</f>
        <v>2023-10-01</v>
      </c>
    </row>
    <row r="489" spans="1:6" ht="18" customHeight="1">
      <c r="A489" s="2">
        <v>487</v>
      </c>
      <c r="B489" s="2" t="s">
        <v>1389</v>
      </c>
      <c r="C489" s="2" t="s">
        <v>69</v>
      </c>
      <c r="D489" s="2" t="str">
        <f>"452650181"</f>
        <v>452650181</v>
      </c>
      <c r="E489" s="2" t="str">
        <f>"2020-12-01"</f>
        <v>2020-12-01</v>
      </c>
      <c r="F489" s="2" t="str">
        <f>"2023-12-01"</f>
        <v>2023-12-01</v>
      </c>
    </row>
    <row r="490" spans="1:6" ht="18" customHeight="1">
      <c r="A490" s="2">
        <v>488</v>
      </c>
      <c r="B490" s="2" t="s">
        <v>1390</v>
      </c>
      <c r="C490" s="2" t="s">
        <v>69</v>
      </c>
      <c r="D490" s="2" t="str">
        <f>"452650181"</f>
        <v>452650181</v>
      </c>
      <c r="E490" s="2" t="str">
        <f>"2021-10-01"</f>
        <v>2021-10-01</v>
      </c>
      <c r="F490" s="2" t="str">
        <f>"2024-10-01"</f>
        <v>2024-10-01</v>
      </c>
    </row>
    <row r="491" spans="1:6" ht="18" customHeight="1">
      <c r="A491" s="2">
        <v>489</v>
      </c>
      <c r="B491" s="2" t="s">
        <v>1391</v>
      </c>
      <c r="C491" s="2" t="s">
        <v>69</v>
      </c>
      <c r="D491" s="2" t="str">
        <f>"452650181"</f>
        <v>452650181</v>
      </c>
      <c r="E491" s="2" t="str">
        <f>"2022-12-01"</f>
        <v>2022-12-01</v>
      </c>
      <c r="F491" s="2" t="str">
        <f>"2023-12-01"</f>
        <v>2023-12-01</v>
      </c>
    </row>
    <row r="492" spans="1:6" ht="18" customHeight="1">
      <c r="A492" s="2">
        <v>490</v>
      </c>
      <c r="B492" s="2" t="s">
        <v>1369</v>
      </c>
      <c r="C492" s="2" t="s">
        <v>119</v>
      </c>
      <c r="D492" s="2" t="str">
        <f>"452649950"</f>
        <v>452649950</v>
      </c>
      <c r="E492" s="2" t="str">
        <f>"2022-09-01"</f>
        <v>2022-09-01</v>
      </c>
      <c r="F492" s="2" t="str">
        <f>"2025-09-01"</f>
        <v>2025-09-01</v>
      </c>
    </row>
    <row r="493" spans="1:6" ht="18" customHeight="1">
      <c r="A493" s="2">
        <v>491</v>
      </c>
      <c r="B493" s="2" t="s">
        <v>1370</v>
      </c>
      <c r="C493" s="2" t="s">
        <v>119</v>
      </c>
      <c r="D493" s="2" t="str">
        <f>"452649950"</f>
        <v>452649950</v>
      </c>
      <c r="E493" s="2" t="str">
        <f>"2022-04-01"</f>
        <v>2022-04-01</v>
      </c>
      <c r="F493" s="2" t="str">
        <f>"2025-04-01"</f>
        <v>2025-04-01</v>
      </c>
    </row>
    <row r="494" spans="1:6" ht="18" customHeight="1">
      <c r="A494" s="2">
        <v>492</v>
      </c>
      <c r="B494" s="2" t="s">
        <v>1371</v>
      </c>
      <c r="C494" s="2" t="s">
        <v>119</v>
      </c>
      <c r="D494" s="2" t="str">
        <f>"452649950"</f>
        <v>452649950</v>
      </c>
      <c r="E494" s="2" t="str">
        <f>"2020-12-01"</f>
        <v>2020-12-01</v>
      </c>
      <c r="F494" s="2" t="str">
        <f>"2023-12-01"</f>
        <v>2023-12-01</v>
      </c>
    </row>
    <row r="495" spans="1:6" ht="18" customHeight="1">
      <c r="A495" s="2">
        <v>493</v>
      </c>
      <c r="B495" s="2" t="s">
        <v>1372</v>
      </c>
      <c r="C495" s="2" t="s">
        <v>119</v>
      </c>
      <c r="D495" s="2" t="str">
        <f>"452649950"</f>
        <v>452649950</v>
      </c>
      <c r="E495" s="2" t="str">
        <f>"2021-09-01"</f>
        <v>2021-09-01</v>
      </c>
      <c r="F495" s="2" t="str">
        <f>"2024-08-01"</f>
        <v>2024-08-01</v>
      </c>
    </row>
    <row r="496" spans="1:6" ht="18" customHeight="1">
      <c r="A496" s="2">
        <v>494</v>
      </c>
      <c r="B496" s="2" t="s">
        <v>1373</v>
      </c>
      <c r="C496" s="2" t="s">
        <v>119</v>
      </c>
      <c r="D496" s="2" t="str">
        <f>"452649950"</f>
        <v>452649950</v>
      </c>
      <c r="E496" s="2" t="str">
        <f>"2022-07-01"</f>
        <v>2022-07-01</v>
      </c>
      <c r="F496" s="2" t="str">
        <f>"2025-07-01"</f>
        <v>2025-07-01</v>
      </c>
    </row>
    <row r="497" spans="1:6" ht="18" customHeight="1">
      <c r="A497" s="2">
        <v>495</v>
      </c>
      <c r="B497" s="2" t="s">
        <v>1374</v>
      </c>
      <c r="C497" s="2" t="s">
        <v>119</v>
      </c>
      <c r="D497" s="2" t="str">
        <f>"452649950"</f>
        <v>452649950</v>
      </c>
      <c r="E497" s="2" t="str">
        <f>"2021-09-01"</f>
        <v>2021-09-01</v>
      </c>
      <c r="F497" s="2" t="str">
        <f>"2024-09-01"</f>
        <v>2024-09-01</v>
      </c>
    </row>
    <row r="498" spans="1:6" ht="18" customHeight="1">
      <c r="A498" s="2">
        <v>496</v>
      </c>
      <c r="B498" s="2" t="s">
        <v>1375</v>
      </c>
      <c r="C498" s="2" t="s">
        <v>119</v>
      </c>
      <c r="D498" s="2" t="str">
        <f>"452649950"</f>
        <v>452649950</v>
      </c>
      <c r="E498" s="2" t="str">
        <f>"2021-06-01"</f>
        <v>2021-06-01</v>
      </c>
      <c r="F498" s="2" t="str">
        <f>"2024-06-01"</f>
        <v>2024-06-01</v>
      </c>
    </row>
    <row r="499" spans="1:6" ht="18" customHeight="1">
      <c r="A499" s="2">
        <v>497</v>
      </c>
      <c r="B499" s="2" t="s">
        <v>1376</v>
      </c>
      <c r="C499" s="2" t="s">
        <v>119</v>
      </c>
      <c r="D499" s="2" t="str">
        <f>"452649950"</f>
        <v>452649950</v>
      </c>
      <c r="E499" s="2" t="str">
        <f>"2021-10-01"</f>
        <v>2021-10-01</v>
      </c>
      <c r="F499" s="2" t="str">
        <f>"2024-10-01"</f>
        <v>2024-10-01</v>
      </c>
    </row>
    <row r="500" spans="1:6" ht="18" customHeight="1">
      <c r="A500" s="2">
        <v>498</v>
      </c>
      <c r="B500" s="2" t="s">
        <v>1377</v>
      </c>
      <c r="C500" s="2" t="s">
        <v>119</v>
      </c>
      <c r="D500" s="2" t="str">
        <f>"452649950"</f>
        <v>452649950</v>
      </c>
      <c r="E500" s="2" t="str">
        <f>"2021-12-01"</f>
        <v>2021-12-01</v>
      </c>
      <c r="F500" s="2" t="str">
        <f>"2024-11-01"</f>
        <v>2024-11-01</v>
      </c>
    </row>
    <row r="501" spans="1:6" ht="18" customHeight="1">
      <c r="A501" s="2">
        <v>499</v>
      </c>
      <c r="B501" s="2" t="s">
        <v>1378</v>
      </c>
      <c r="C501" s="2" t="s">
        <v>119</v>
      </c>
      <c r="D501" s="2" t="str">
        <f>"452649950"</f>
        <v>452649950</v>
      </c>
      <c r="E501" s="2" t="str">
        <f>"2022-10-01"</f>
        <v>2022-10-01</v>
      </c>
      <c r="F501" s="2" t="str">
        <f>"2025-10-01"</f>
        <v>2025-10-01</v>
      </c>
    </row>
    <row r="502" spans="1:6" ht="18" customHeight="1">
      <c r="A502" s="2">
        <v>500</v>
      </c>
      <c r="B502" s="2" t="s">
        <v>1379</v>
      </c>
      <c r="C502" s="2" t="s">
        <v>119</v>
      </c>
      <c r="D502" s="2" t="str">
        <f>"452649950"</f>
        <v>452649950</v>
      </c>
      <c r="E502" s="2" t="str">
        <f>"2022-07-01"</f>
        <v>2022-07-01</v>
      </c>
      <c r="F502" s="2" t="str">
        <f>"2025-07-01"</f>
        <v>2025-07-01</v>
      </c>
    </row>
    <row r="503" spans="1:6" ht="18" customHeight="1">
      <c r="A503" s="2">
        <v>501</v>
      </c>
      <c r="B503" s="2" t="s">
        <v>1380</v>
      </c>
      <c r="C503" s="2" t="s">
        <v>119</v>
      </c>
      <c r="D503" s="2" t="str">
        <f>"452649950"</f>
        <v>452649950</v>
      </c>
      <c r="E503" s="2" t="str">
        <f>"2021-06-01"</f>
        <v>2021-06-01</v>
      </c>
      <c r="F503" s="2" t="str">
        <f>"2024-06-01"</f>
        <v>2024-06-01</v>
      </c>
    </row>
    <row r="504" spans="1:6" ht="18" customHeight="1">
      <c r="A504" s="2">
        <v>502</v>
      </c>
      <c r="B504" s="2" t="s">
        <v>1381</v>
      </c>
      <c r="C504" s="2" t="s">
        <v>119</v>
      </c>
      <c r="D504" s="2" t="str">
        <f>"452649950"</f>
        <v>452649950</v>
      </c>
      <c r="E504" s="2" t="str">
        <f>"2022-05-01"</f>
        <v>2022-05-01</v>
      </c>
      <c r="F504" s="2" t="str">
        <f>"2025-05-01"</f>
        <v>2025-05-01</v>
      </c>
    </row>
    <row r="505" spans="1:6" ht="18" customHeight="1">
      <c r="A505" s="2">
        <v>503</v>
      </c>
      <c r="B505" s="2" t="s">
        <v>1382</v>
      </c>
      <c r="C505" s="2" t="s">
        <v>119</v>
      </c>
      <c r="D505" s="2" t="str">
        <f>"452649950"</f>
        <v>452649950</v>
      </c>
      <c r="E505" s="2" t="str">
        <f>"2021-06-01"</f>
        <v>2021-06-01</v>
      </c>
      <c r="F505" s="2" t="str">
        <f>"2024-06-01"</f>
        <v>2024-06-01</v>
      </c>
    </row>
    <row r="506" spans="1:6" ht="18" customHeight="1">
      <c r="A506" s="2">
        <v>504</v>
      </c>
      <c r="B506" s="2" t="s">
        <v>1383</v>
      </c>
      <c r="C506" s="2" t="s">
        <v>119</v>
      </c>
      <c r="D506" s="2" t="str">
        <f>"452649950"</f>
        <v>452649950</v>
      </c>
      <c r="E506" s="2" t="str">
        <f>"2021-09-01"</f>
        <v>2021-09-01</v>
      </c>
      <c r="F506" s="2" t="str">
        <f>"2024-09-01"</f>
        <v>2024-09-01</v>
      </c>
    </row>
    <row r="507" spans="1:6" ht="18" customHeight="1">
      <c r="A507" s="2">
        <v>505</v>
      </c>
      <c r="B507" s="2" t="s">
        <v>1384</v>
      </c>
      <c r="C507" s="2" t="s">
        <v>119</v>
      </c>
      <c r="D507" s="2" t="str">
        <f>"452649950"</f>
        <v>452649950</v>
      </c>
      <c r="E507" s="2" t="str">
        <f>"2021-06-01"</f>
        <v>2021-06-01</v>
      </c>
      <c r="F507" s="2" t="str">
        <f>"2024-06-01"</f>
        <v>2024-06-01</v>
      </c>
    </row>
    <row r="508" spans="1:6" ht="18" customHeight="1">
      <c r="A508" s="2">
        <v>506</v>
      </c>
      <c r="B508" s="2" t="s">
        <v>1385</v>
      </c>
      <c r="C508" s="2" t="s">
        <v>119</v>
      </c>
      <c r="D508" s="2" t="str">
        <f>"452649950"</f>
        <v>452649950</v>
      </c>
      <c r="E508" s="2" t="str">
        <f>"2022-10-01"</f>
        <v>2022-10-01</v>
      </c>
      <c r="F508" s="2" t="str">
        <f>"2025-10-01"</f>
        <v>2025-10-01</v>
      </c>
    </row>
    <row r="509" spans="1:6" ht="18" customHeight="1">
      <c r="A509" s="2">
        <v>507</v>
      </c>
      <c r="B509" s="2" t="s">
        <v>1386</v>
      </c>
      <c r="C509" s="2" t="s">
        <v>119</v>
      </c>
      <c r="D509" s="2" t="str">
        <f>"452649950"</f>
        <v>452649950</v>
      </c>
      <c r="E509" s="2" t="str">
        <f>"2021-07-01"</f>
        <v>2021-07-01</v>
      </c>
      <c r="F509" s="2" t="str">
        <f>"2024-07-01"</f>
        <v>2024-07-01</v>
      </c>
    </row>
    <row r="510" spans="1:6" ht="18" customHeight="1">
      <c r="A510" s="2">
        <v>508</v>
      </c>
      <c r="B510" s="2" t="s">
        <v>1387</v>
      </c>
      <c r="C510" s="2" t="s">
        <v>119</v>
      </c>
      <c r="D510" s="2" t="str">
        <f>"452649950"</f>
        <v>452649950</v>
      </c>
      <c r="E510" s="2" t="str">
        <f>"2022-06-01"</f>
        <v>2022-06-01</v>
      </c>
      <c r="F510" s="2" t="str">
        <f>"2025-06-01"</f>
        <v>2025-06-01</v>
      </c>
    </row>
    <row r="511" spans="1:6" ht="18" customHeight="1">
      <c r="A511" s="2">
        <v>509</v>
      </c>
      <c r="B511" s="2" t="s">
        <v>1367</v>
      </c>
      <c r="C511" s="2" t="s">
        <v>83</v>
      </c>
      <c r="D511" s="2" t="str">
        <f>"452649947"</f>
        <v>452649947</v>
      </c>
      <c r="E511" s="2" t="str">
        <f>"2019-11-01"</f>
        <v>2019-11-01</v>
      </c>
      <c r="F511" s="2" t="str">
        <f>"2024-11-01"</f>
        <v>2024-11-01</v>
      </c>
    </row>
    <row r="512" spans="1:6" ht="18" customHeight="1">
      <c r="A512" s="2">
        <v>510</v>
      </c>
      <c r="B512" s="2" t="s">
        <v>1368</v>
      </c>
      <c r="C512" s="2" t="s">
        <v>83</v>
      </c>
      <c r="D512" s="2" t="str">
        <f>"452649947"</f>
        <v>452649947</v>
      </c>
      <c r="E512" s="2" t="str">
        <f>"2019-09-01"</f>
        <v>2019-09-01</v>
      </c>
      <c r="F512" s="2" t="str">
        <f>"2024-09-01"</f>
        <v>2024-09-01</v>
      </c>
    </row>
    <row r="513" spans="1:6" ht="18" customHeight="1">
      <c r="A513" s="2">
        <v>511</v>
      </c>
      <c r="B513" s="2" t="s">
        <v>1366</v>
      </c>
      <c r="C513" s="2" t="s">
        <v>42</v>
      </c>
      <c r="D513" s="2" t="str">
        <f>"452649759"</f>
        <v>452649759</v>
      </c>
      <c r="E513" s="2" t="str">
        <f>"2020-04-01"</f>
        <v>2020-04-01</v>
      </c>
      <c r="F513" s="2" t="str">
        <f>"2025-03-01"</f>
        <v>2025-03-01</v>
      </c>
    </row>
    <row r="514" spans="1:6" ht="18" customHeight="1">
      <c r="A514" s="2">
        <v>512</v>
      </c>
      <c r="B514" s="2" t="s">
        <v>1349</v>
      </c>
      <c r="C514" s="2" t="s">
        <v>37</v>
      </c>
      <c r="D514" s="2" t="str">
        <f>"452649012"</f>
        <v>452649012</v>
      </c>
      <c r="E514" s="2" t="str">
        <f>"2020-01-01"</f>
        <v>2020-01-01</v>
      </c>
      <c r="F514" s="2" t="str">
        <f>"2023-01-01"</f>
        <v>2023-01-01</v>
      </c>
    </row>
    <row r="515" spans="1:6" ht="18" customHeight="1">
      <c r="A515" s="2">
        <v>513</v>
      </c>
      <c r="B515" s="2" t="s">
        <v>1350</v>
      </c>
      <c r="C515" s="2" t="s">
        <v>37</v>
      </c>
      <c r="D515" s="2" t="str">
        <f>"452649012"</f>
        <v>452649012</v>
      </c>
      <c r="E515" s="2" t="str">
        <f>"2020-05-01"</f>
        <v>2020-05-01</v>
      </c>
      <c r="F515" s="2" t="str">
        <f>"2023-05-01"</f>
        <v>2023-05-01</v>
      </c>
    </row>
    <row r="516" spans="1:6" ht="18" customHeight="1">
      <c r="A516" s="2">
        <v>514</v>
      </c>
      <c r="B516" s="2" t="s">
        <v>1351</v>
      </c>
      <c r="C516" s="2" t="s">
        <v>37</v>
      </c>
      <c r="D516" s="2" t="str">
        <f>"452649012"</f>
        <v>452649012</v>
      </c>
      <c r="E516" s="2" t="str">
        <f>"2020-05-01"</f>
        <v>2020-05-01</v>
      </c>
      <c r="F516" s="2" t="str">
        <f>"2023-05-01"</f>
        <v>2023-05-01</v>
      </c>
    </row>
    <row r="517" spans="1:6" ht="18" customHeight="1">
      <c r="A517" s="2">
        <v>515</v>
      </c>
      <c r="B517" s="2" t="s">
        <v>1352</v>
      </c>
      <c r="C517" s="2" t="s">
        <v>37</v>
      </c>
      <c r="D517" s="2" t="str">
        <f>"452649012"</f>
        <v>452649012</v>
      </c>
      <c r="E517" s="2" t="str">
        <f>"2020-12-01"</f>
        <v>2020-12-01</v>
      </c>
      <c r="F517" s="2" t="str">
        <f>"2023-12-01"</f>
        <v>2023-12-01</v>
      </c>
    </row>
    <row r="518" spans="1:6" ht="18" customHeight="1">
      <c r="A518" s="2">
        <v>516</v>
      </c>
      <c r="B518" s="2" t="s">
        <v>1353</v>
      </c>
      <c r="C518" s="2" t="s">
        <v>37</v>
      </c>
      <c r="D518" s="2" t="str">
        <f>"452649012"</f>
        <v>452649012</v>
      </c>
      <c r="E518" s="2" t="str">
        <f>"2020-12-01"</f>
        <v>2020-12-01</v>
      </c>
      <c r="F518" s="2" t="str">
        <f>"2023-12-01"</f>
        <v>2023-12-01</v>
      </c>
    </row>
    <row r="519" spans="1:6" ht="18" customHeight="1">
      <c r="A519" s="2">
        <v>517</v>
      </c>
      <c r="B519" s="2" t="s">
        <v>1354</v>
      </c>
      <c r="C519" s="2" t="s">
        <v>37</v>
      </c>
      <c r="D519" s="2" t="str">
        <f>"452649012"</f>
        <v>452649012</v>
      </c>
      <c r="E519" s="2" t="str">
        <f>"2020-05-01"</f>
        <v>2020-05-01</v>
      </c>
      <c r="F519" s="2" t="str">
        <f>"2023-05-01"</f>
        <v>2023-05-01</v>
      </c>
    </row>
    <row r="520" spans="1:6" ht="18" customHeight="1">
      <c r="A520" s="2">
        <v>518</v>
      </c>
      <c r="B520" s="2" t="s">
        <v>1355</v>
      </c>
      <c r="C520" s="2" t="s">
        <v>37</v>
      </c>
      <c r="D520" s="2" t="str">
        <f>"452649012"</f>
        <v>452649012</v>
      </c>
      <c r="E520" s="2" t="str">
        <f>"2021-03-01"</f>
        <v>2021-03-01</v>
      </c>
      <c r="F520" s="2" t="str">
        <f>"2023-03-01"</f>
        <v>2023-03-01</v>
      </c>
    </row>
    <row r="521" spans="1:6" ht="18" customHeight="1">
      <c r="A521" s="2">
        <v>519</v>
      </c>
      <c r="B521" s="2" t="s">
        <v>1356</v>
      </c>
      <c r="C521" s="2" t="s">
        <v>37</v>
      </c>
      <c r="D521" s="2" t="str">
        <f>"452649012"</f>
        <v>452649012</v>
      </c>
      <c r="E521" s="2" t="str">
        <f>"2021-08-01"</f>
        <v>2021-08-01</v>
      </c>
      <c r="F521" s="2" t="str">
        <f>"2023-08-01"</f>
        <v>2023-08-01</v>
      </c>
    </row>
    <row r="522" spans="1:6" ht="18" customHeight="1">
      <c r="A522" s="2">
        <v>520</v>
      </c>
      <c r="B522" s="2" t="s">
        <v>1357</v>
      </c>
      <c r="C522" s="2" t="s">
        <v>37</v>
      </c>
      <c r="D522" s="2" t="str">
        <f>"452649012"</f>
        <v>452649012</v>
      </c>
      <c r="E522" s="2" t="str">
        <f>"2021-10-01"</f>
        <v>2021-10-01</v>
      </c>
      <c r="F522" s="2" t="str">
        <f>"2023-10-01"</f>
        <v>2023-10-01</v>
      </c>
    </row>
    <row r="523" spans="1:6" ht="18" customHeight="1">
      <c r="A523" s="2">
        <v>521</v>
      </c>
      <c r="B523" s="2" t="s">
        <v>1358</v>
      </c>
      <c r="C523" s="2" t="s">
        <v>37</v>
      </c>
      <c r="D523" s="2" t="str">
        <f>"452649012"</f>
        <v>452649012</v>
      </c>
      <c r="E523" s="2" t="str">
        <f>"2021-10-01"</f>
        <v>2021-10-01</v>
      </c>
      <c r="F523" s="2" t="str">
        <f>"2023-10-01"</f>
        <v>2023-10-01</v>
      </c>
    </row>
    <row r="524" spans="1:6" ht="18" customHeight="1">
      <c r="A524" s="2">
        <v>522</v>
      </c>
      <c r="B524" s="2" t="s">
        <v>1359</v>
      </c>
      <c r="C524" s="2" t="s">
        <v>37</v>
      </c>
      <c r="D524" s="2" t="str">
        <f>"452649012"</f>
        <v>452649012</v>
      </c>
      <c r="E524" s="2" t="str">
        <f>"2020-04-01"</f>
        <v>2020-04-01</v>
      </c>
      <c r="F524" s="2" t="str">
        <f>"2023-04-01"</f>
        <v>2023-04-01</v>
      </c>
    </row>
    <row r="525" spans="1:6" ht="18" customHeight="1">
      <c r="A525" s="2">
        <v>523</v>
      </c>
      <c r="B525" s="2" t="s">
        <v>1360</v>
      </c>
      <c r="C525" s="2" t="s">
        <v>37</v>
      </c>
      <c r="D525" s="2" t="str">
        <f>"452649012"</f>
        <v>452649012</v>
      </c>
      <c r="E525" s="2" t="str">
        <f>"2020-05-01"</f>
        <v>2020-05-01</v>
      </c>
      <c r="F525" s="2" t="str">
        <f>"2024-05-01"</f>
        <v>2024-05-01</v>
      </c>
    </row>
    <row r="526" spans="1:6" ht="18" customHeight="1">
      <c r="A526" s="2">
        <v>524</v>
      </c>
      <c r="B526" s="2" t="s">
        <v>1361</v>
      </c>
      <c r="C526" s="2" t="s">
        <v>37</v>
      </c>
      <c r="D526" s="2" t="str">
        <f>"452649012"</f>
        <v>452649012</v>
      </c>
      <c r="E526" s="2" t="str">
        <f>"2020-08-01"</f>
        <v>2020-08-01</v>
      </c>
      <c r="F526" s="2" t="str">
        <f>"2023-08-01"</f>
        <v>2023-08-01</v>
      </c>
    </row>
    <row r="527" spans="1:6" ht="18" customHeight="1">
      <c r="A527" s="2">
        <v>525</v>
      </c>
      <c r="B527" s="2" t="s">
        <v>1362</v>
      </c>
      <c r="C527" s="2" t="s">
        <v>37</v>
      </c>
      <c r="D527" s="2" t="str">
        <f>"452649012"</f>
        <v>452649012</v>
      </c>
      <c r="E527" s="2" t="str">
        <f>"2021-05-01"</f>
        <v>2021-05-01</v>
      </c>
      <c r="F527" s="2" t="str">
        <f>"2023-05-01"</f>
        <v>2023-05-01</v>
      </c>
    </row>
    <row r="528" spans="1:6" ht="18" customHeight="1">
      <c r="A528" s="2">
        <v>526</v>
      </c>
      <c r="B528" s="2" t="s">
        <v>1363</v>
      </c>
      <c r="C528" s="2" t="s">
        <v>37</v>
      </c>
      <c r="D528" s="2" t="str">
        <f>"452649012"</f>
        <v>452649012</v>
      </c>
      <c r="E528" s="2" t="str">
        <f>"2020-07-01"</f>
        <v>2020-07-01</v>
      </c>
      <c r="F528" s="2" t="str">
        <f>"2024-07-01"</f>
        <v>2024-07-01</v>
      </c>
    </row>
    <row r="529" spans="1:6" ht="18" customHeight="1">
      <c r="A529" s="2">
        <v>527</v>
      </c>
      <c r="B529" s="2" t="s">
        <v>1364</v>
      </c>
      <c r="C529" s="2" t="s">
        <v>37</v>
      </c>
      <c r="D529" s="2" t="str">
        <f>"452649012"</f>
        <v>452649012</v>
      </c>
      <c r="E529" s="2" t="str">
        <f>"2021-05-01"</f>
        <v>2021-05-01</v>
      </c>
      <c r="F529" s="2" t="str">
        <f>"2023-05-01"</f>
        <v>2023-05-01</v>
      </c>
    </row>
    <row r="530" spans="1:6" ht="18" customHeight="1">
      <c r="A530" s="2">
        <v>528</v>
      </c>
      <c r="B530" s="2" t="s">
        <v>1365</v>
      </c>
      <c r="C530" s="2" t="s">
        <v>37</v>
      </c>
      <c r="D530" s="2" t="str">
        <f>"452649012"</f>
        <v>452649012</v>
      </c>
      <c r="E530" s="2" t="str">
        <f>"2021-05-01"</f>
        <v>2021-05-01</v>
      </c>
      <c r="F530" s="2" t="str">
        <f>"2023-05-01"</f>
        <v>2023-05-01</v>
      </c>
    </row>
    <row r="531" spans="1:6" ht="18" customHeight="1">
      <c r="A531" s="2">
        <v>529</v>
      </c>
      <c r="B531" s="2" t="s">
        <v>1348</v>
      </c>
      <c r="C531" s="2" t="s">
        <v>164</v>
      </c>
      <c r="D531" s="2" t="str">
        <f>"452648884"</f>
        <v>452648884</v>
      </c>
      <c r="E531" s="2" t="str">
        <f>"2021-12-01"</f>
        <v>2021-12-01</v>
      </c>
      <c r="F531" s="2" t="str">
        <f>"2023-11-01"</f>
        <v>2023-11-01</v>
      </c>
    </row>
    <row r="532" spans="1:6" ht="18" customHeight="1">
      <c r="A532" s="2">
        <v>530</v>
      </c>
      <c r="B532" s="2" t="s">
        <v>1347</v>
      </c>
      <c r="C532" s="2" t="s">
        <v>11</v>
      </c>
      <c r="D532" s="2" t="str">
        <f>"452648406"</f>
        <v>452648406</v>
      </c>
      <c r="E532" s="2" t="str">
        <f>"2021-12-01"</f>
        <v>2021-12-01</v>
      </c>
      <c r="F532" s="2" t="str">
        <f>"2023-12-01"</f>
        <v>2023-12-01</v>
      </c>
    </row>
    <row r="533" spans="1:6" ht="18" customHeight="1">
      <c r="A533" s="2">
        <v>531</v>
      </c>
      <c r="B533" s="2" t="s">
        <v>1346</v>
      </c>
      <c r="C533" s="2" t="s">
        <v>59</v>
      </c>
      <c r="D533" s="2" t="str">
        <f>"452647893"</f>
        <v>452647893</v>
      </c>
      <c r="E533" s="2" t="str">
        <f>"2020-03-01"</f>
        <v>2020-03-01</v>
      </c>
      <c r="F533" s="2" t="str">
        <f>"2025-03-01"</f>
        <v>2025-03-01</v>
      </c>
    </row>
    <row r="534" spans="1:6" ht="18" customHeight="1">
      <c r="A534" s="2">
        <v>532</v>
      </c>
      <c r="B534" s="2" t="s">
        <v>1321</v>
      </c>
      <c r="C534" s="2" t="s">
        <v>132</v>
      </c>
      <c r="D534" s="2" t="str">
        <f>"452647847"</f>
        <v>452647847</v>
      </c>
      <c r="E534" s="2" t="str">
        <f>"2020-03-01"</f>
        <v>2020-03-01</v>
      </c>
      <c r="F534" s="2" t="str">
        <f>"2023-03-01"</f>
        <v>2023-03-01</v>
      </c>
    </row>
    <row r="535" spans="1:6" ht="18" customHeight="1">
      <c r="A535" s="2">
        <v>533</v>
      </c>
      <c r="B535" s="2" t="s">
        <v>1322</v>
      </c>
      <c r="C535" s="2" t="s">
        <v>132</v>
      </c>
      <c r="D535" s="2" t="str">
        <f>"452647847"</f>
        <v>452647847</v>
      </c>
      <c r="E535" s="2" t="str">
        <f>"2021-08-01"</f>
        <v>2021-08-01</v>
      </c>
      <c r="F535" s="2" t="str">
        <f>"2023-08-01"</f>
        <v>2023-08-01</v>
      </c>
    </row>
    <row r="536" spans="1:6" ht="18" customHeight="1">
      <c r="A536" s="2">
        <v>534</v>
      </c>
      <c r="B536" s="2" t="s">
        <v>1323</v>
      </c>
      <c r="C536" s="2" t="s">
        <v>132</v>
      </c>
      <c r="D536" s="2" t="str">
        <f>"452647847"</f>
        <v>452647847</v>
      </c>
      <c r="E536" s="2" t="str">
        <f>"2021-07-01"</f>
        <v>2021-07-01</v>
      </c>
      <c r="F536" s="2" t="str">
        <f>"2023-07-01"</f>
        <v>2023-07-01</v>
      </c>
    </row>
    <row r="537" spans="1:6" ht="18" customHeight="1">
      <c r="A537" s="2">
        <v>535</v>
      </c>
      <c r="B537" s="2" t="s">
        <v>1324</v>
      </c>
      <c r="C537" s="2" t="s">
        <v>132</v>
      </c>
      <c r="D537" s="2" t="str">
        <f>"452647847"</f>
        <v>452647847</v>
      </c>
      <c r="E537" s="2" t="str">
        <f>"2021-01-01"</f>
        <v>2021-01-01</v>
      </c>
      <c r="F537" s="2" t="str">
        <f>"2023-01-01"</f>
        <v>2023-01-01</v>
      </c>
    </row>
    <row r="538" spans="1:6" ht="18" customHeight="1">
      <c r="A538" s="2">
        <v>536</v>
      </c>
      <c r="B538" s="2" t="s">
        <v>1325</v>
      </c>
      <c r="C538" s="2" t="s">
        <v>132</v>
      </c>
      <c r="D538" s="2" t="str">
        <f>"452647847"</f>
        <v>452647847</v>
      </c>
      <c r="E538" s="2" t="str">
        <f>"2021-10-01"</f>
        <v>2021-10-01</v>
      </c>
      <c r="F538" s="2" t="str">
        <f>"2023-10-01"</f>
        <v>2023-10-01</v>
      </c>
    </row>
    <row r="539" spans="1:6" ht="18" customHeight="1">
      <c r="A539" s="2">
        <v>537</v>
      </c>
      <c r="B539" s="2" t="s">
        <v>1326</v>
      </c>
      <c r="C539" s="2" t="s">
        <v>132</v>
      </c>
      <c r="D539" s="2" t="str">
        <f>"452647847"</f>
        <v>452647847</v>
      </c>
      <c r="E539" s="2" t="str">
        <f>"2020-11-01"</f>
        <v>2020-11-01</v>
      </c>
      <c r="F539" s="2" t="str">
        <f>"2023-11-01"</f>
        <v>2023-11-01</v>
      </c>
    </row>
    <row r="540" spans="1:6" ht="18" customHeight="1">
      <c r="A540" s="2">
        <v>538</v>
      </c>
      <c r="B540" s="2" t="s">
        <v>1327</v>
      </c>
      <c r="C540" s="2" t="s">
        <v>132</v>
      </c>
      <c r="D540" s="2" t="str">
        <f>"452647847"</f>
        <v>452647847</v>
      </c>
      <c r="E540" s="2" t="str">
        <f>"2021-06-01"</f>
        <v>2021-06-01</v>
      </c>
      <c r="F540" s="2" t="str">
        <f>"2023-06-01"</f>
        <v>2023-06-01</v>
      </c>
    </row>
    <row r="541" spans="1:6" ht="18" customHeight="1">
      <c r="A541" s="2">
        <v>539</v>
      </c>
      <c r="B541" s="2" t="s">
        <v>1328</v>
      </c>
      <c r="C541" s="2" t="s">
        <v>132</v>
      </c>
      <c r="D541" s="2" t="str">
        <f>"452647847"</f>
        <v>452647847</v>
      </c>
      <c r="E541" s="2" t="str">
        <f>"2021-10-01"</f>
        <v>2021-10-01</v>
      </c>
      <c r="F541" s="2" t="str">
        <f>"2023-10-01"</f>
        <v>2023-10-01</v>
      </c>
    </row>
    <row r="542" spans="1:6" ht="18" customHeight="1">
      <c r="A542" s="2">
        <v>540</v>
      </c>
      <c r="B542" s="2" t="s">
        <v>1329</v>
      </c>
      <c r="C542" s="2" t="s">
        <v>132</v>
      </c>
      <c r="D542" s="2" t="str">
        <f>"452647847"</f>
        <v>452647847</v>
      </c>
      <c r="E542" s="2" t="str">
        <f>"2021-06-01"</f>
        <v>2021-06-01</v>
      </c>
      <c r="F542" s="2" t="str">
        <f>"2023-06-01"</f>
        <v>2023-06-01</v>
      </c>
    </row>
    <row r="543" spans="1:6" ht="18" customHeight="1">
      <c r="A543" s="2">
        <v>541</v>
      </c>
      <c r="B543" s="2" t="s">
        <v>1330</v>
      </c>
      <c r="C543" s="2" t="s">
        <v>132</v>
      </c>
      <c r="D543" s="2" t="str">
        <f>"452647847"</f>
        <v>452647847</v>
      </c>
      <c r="E543" s="2" t="str">
        <f>"2020-09-01"</f>
        <v>2020-09-01</v>
      </c>
      <c r="F543" s="2" t="str">
        <f>"2023-09-01"</f>
        <v>2023-09-01</v>
      </c>
    </row>
    <row r="544" spans="1:6" ht="18" customHeight="1">
      <c r="A544" s="2">
        <v>542</v>
      </c>
      <c r="B544" s="2" t="s">
        <v>1331</v>
      </c>
      <c r="C544" s="2" t="s">
        <v>132</v>
      </c>
      <c r="D544" s="2" t="str">
        <f>"452647847"</f>
        <v>452647847</v>
      </c>
      <c r="E544" s="2" t="str">
        <f>"2020-06-01"</f>
        <v>2020-06-01</v>
      </c>
      <c r="F544" s="2" t="str">
        <f>"2023-06-01"</f>
        <v>2023-06-01</v>
      </c>
    </row>
    <row r="545" spans="1:6" ht="18" customHeight="1">
      <c r="A545" s="2">
        <v>543</v>
      </c>
      <c r="B545" s="2" t="s">
        <v>1332</v>
      </c>
      <c r="C545" s="2" t="s">
        <v>132</v>
      </c>
      <c r="D545" s="2" t="str">
        <f>"452647847"</f>
        <v>452647847</v>
      </c>
      <c r="E545" s="2" t="str">
        <f>"2020-06-01"</f>
        <v>2020-06-01</v>
      </c>
      <c r="F545" s="2" t="str">
        <f>"2023-06-01"</f>
        <v>2023-06-01</v>
      </c>
    </row>
    <row r="546" spans="1:6" ht="18" customHeight="1">
      <c r="A546" s="2">
        <v>544</v>
      </c>
      <c r="B546" s="2" t="s">
        <v>1333</v>
      </c>
      <c r="C546" s="2" t="s">
        <v>132</v>
      </c>
      <c r="D546" s="2" t="str">
        <f>"452647847"</f>
        <v>452647847</v>
      </c>
      <c r="E546" s="2" t="str">
        <f>"2020-10-01"</f>
        <v>2020-10-01</v>
      </c>
      <c r="F546" s="2" t="str">
        <f>"2023-10-01"</f>
        <v>2023-10-01</v>
      </c>
    </row>
    <row r="547" spans="1:6" ht="18" customHeight="1">
      <c r="A547" s="2">
        <v>545</v>
      </c>
      <c r="B547" s="2" t="s">
        <v>1334</v>
      </c>
      <c r="C547" s="2" t="s">
        <v>132</v>
      </c>
      <c r="D547" s="2" t="str">
        <f>"452647847"</f>
        <v>452647847</v>
      </c>
      <c r="E547" s="2" t="str">
        <f>"2022-05-01"</f>
        <v>2022-05-01</v>
      </c>
      <c r="F547" s="2" t="str">
        <f>"2024-05-01"</f>
        <v>2024-05-01</v>
      </c>
    </row>
    <row r="548" spans="1:6" ht="18" customHeight="1">
      <c r="A548" s="2">
        <v>546</v>
      </c>
      <c r="B548" s="2" t="s">
        <v>1335</v>
      </c>
      <c r="C548" s="2" t="s">
        <v>132</v>
      </c>
      <c r="D548" s="2" t="str">
        <f>"452647847"</f>
        <v>452647847</v>
      </c>
      <c r="E548" s="2" t="str">
        <f>"2021-06-01"</f>
        <v>2021-06-01</v>
      </c>
      <c r="F548" s="2" t="str">
        <f>"2023-06-01"</f>
        <v>2023-06-01</v>
      </c>
    </row>
    <row r="549" spans="1:6" ht="18" customHeight="1">
      <c r="A549" s="2">
        <v>547</v>
      </c>
      <c r="B549" s="2" t="s">
        <v>1336</v>
      </c>
      <c r="C549" s="2" t="s">
        <v>132</v>
      </c>
      <c r="D549" s="2" t="str">
        <f>"452647847"</f>
        <v>452647847</v>
      </c>
      <c r="E549" s="2" t="str">
        <f>"2021-06-01"</f>
        <v>2021-06-01</v>
      </c>
      <c r="F549" s="2" t="str">
        <f>"2023-06-01"</f>
        <v>2023-06-01</v>
      </c>
    </row>
    <row r="550" spans="1:6" ht="18" customHeight="1">
      <c r="A550" s="2">
        <v>548</v>
      </c>
      <c r="B550" s="2" t="s">
        <v>1337</v>
      </c>
      <c r="C550" s="2" t="s">
        <v>132</v>
      </c>
      <c r="D550" s="2" t="str">
        <f>"452647847"</f>
        <v>452647847</v>
      </c>
      <c r="E550" s="2" t="str">
        <f>"2021-03-01"</f>
        <v>2021-03-01</v>
      </c>
      <c r="F550" s="2" t="str">
        <f>"2023-03-01"</f>
        <v>2023-03-01</v>
      </c>
    </row>
    <row r="551" spans="1:6" ht="18" customHeight="1">
      <c r="A551" s="2">
        <v>549</v>
      </c>
      <c r="B551" s="2" t="s">
        <v>1338</v>
      </c>
      <c r="C551" s="2" t="s">
        <v>132</v>
      </c>
      <c r="D551" s="2" t="str">
        <f>"452647847"</f>
        <v>452647847</v>
      </c>
      <c r="E551" s="2" t="str">
        <f>"2021-06-01"</f>
        <v>2021-06-01</v>
      </c>
      <c r="F551" s="2" t="str">
        <f>"2023-06-01"</f>
        <v>2023-06-01</v>
      </c>
    </row>
    <row r="552" spans="1:6" ht="18" customHeight="1">
      <c r="A552" s="2">
        <v>550</v>
      </c>
      <c r="B552" s="2" t="s">
        <v>1339</v>
      </c>
      <c r="C552" s="2" t="s">
        <v>132</v>
      </c>
      <c r="D552" s="2" t="str">
        <f>"452647847"</f>
        <v>452647847</v>
      </c>
      <c r="E552" s="2" t="str">
        <f>"2020-06-01"</f>
        <v>2020-06-01</v>
      </c>
      <c r="F552" s="2" t="str">
        <f>"2023-06-01"</f>
        <v>2023-06-01</v>
      </c>
    </row>
    <row r="553" spans="1:6" ht="18" customHeight="1">
      <c r="A553" s="2">
        <v>551</v>
      </c>
      <c r="B553" s="2" t="s">
        <v>1340</v>
      </c>
      <c r="C553" s="2" t="s">
        <v>132</v>
      </c>
      <c r="D553" s="2" t="str">
        <f>"452647847"</f>
        <v>452647847</v>
      </c>
      <c r="E553" s="2" t="str">
        <f>"2020-09-01"</f>
        <v>2020-09-01</v>
      </c>
      <c r="F553" s="2" t="str">
        <f>"2023-09-01"</f>
        <v>2023-09-01</v>
      </c>
    </row>
    <row r="554" spans="1:6" ht="18" customHeight="1">
      <c r="A554" s="2">
        <v>552</v>
      </c>
      <c r="B554" s="2" t="s">
        <v>1341</v>
      </c>
      <c r="C554" s="2" t="s">
        <v>132</v>
      </c>
      <c r="D554" s="2" t="str">
        <f>"452647847"</f>
        <v>452647847</v>
      </c>
      <c r="E554" s="2" t="str">
        <f>"2020-06-01"</f>
        <v>2020-06-01</v>
      </c>
      <c r="F554" s="2" t="str">
        <f>"2023-06-01"</f>
        <v>2023-06-01</v>
      </c>
    </row>
    <row r="555" spans="1:6" ht="18" customHeight="1">
      <c r="A555" s="2">
        <v>553</v>
      </c>
      <c r="B555" s="2" t="s">
        <v>1342</v>
      </c>
      <c r="C555" s="2" t="s">
        <v>132</v>
      </c>
      <c r="D555" s="2" t="str">
        <f>"452647847"</f>
        <v>452647847</v>
      </c>
      <c r="E555" s="2" t="str">
        <f>"2020-09-01"</f>
        <v>2020-09-01</v>
      </c>
      <c r="F555" s="2" t="str">
        <f>"2023-09-01"</f>
        <v>2023-09-01</v>
      </c>
    </row>
    <row r="556" spans="1:6" ht="18" customHeight="1">
      <c r="A556" s="2">
        <v>554</v>
      </c>
      <c r="B556" s="2" t="s">
        <v>1343</v>
      </c>
      <c r="C556" s="2" t="s">
        <v>132</v>
      </c>
      <c r="D556" s="2" t="str">
        <f>"452647847"</f>
        <v>452647847</v>
      </c>
      <c r="E556" s="2" t="str">
        <f>"2019-03-01"</f>
        <v>2019-03-01</v>
      </c>
      <c r="F556" s="2" t="str">
        <f>"2023-03-01"</f>
        <v>2023-03-01</v>
      </c>
    </row>
    <row r="557" spans="1:6" ht="18" customHeight="1">
      <c r="A557" s="2">
        <v>555</v>
      </c>
      <c r="B557" s="2" t="s">
        <v>1344</v>
      </c>
      <c r="C557" s="2" t="s">
        <v>132</v>
      </c>
      <c r="D557" s="2" t="str">
        <f>"452647847"</f>
        <v>452647847</v>
      </c>
      <c r="E557" s="2" t="str">
        <f>"2021-06-01"</f>
        <v>2021-06-01</v>
      </c>
      <c r="F557" s="2" t="str">
        <f>"2023-06-01"</f>
        <v>2023-06-01</v>
      </c>
    </row>
    <row r="558" spans="1:6" ht="18" customHeight="1">
      <c r="A558" s="2">
        <v>556</v>
      </c>
      <c r="B558" s="2" t="s">
        <v>1345</v>
      </c>
      <c r="C558" s="2" t="s">
        <v>132</v>
      </c>
      <c r="D558" s="2" t="str">
        <f>"452647847"</f>
        <v>452647847</v>
      </c>
      <c r="E558" s="2" t="str">
        <f>"2021-03-01"</f>
        <v>2021-03-01</v>
      </c>
      <c r="F558" s="2" t="str">
        <f>"2023-03-01"</f>
        <v>2023-03-01</v>
      </c>
    </row>
    <row r="559" spans="1:6" ht="18" customHeight="1">
      <c r="A559" s="2">
        <v>557</v>
      </c>
      <c r="B559" s="2" t="s">
        <v>1320</v>
      </c>
      <c r="C559" s="2" t="s">
        <v>50</v>
      </c>
      <c r="D559" s="2" t="str">
        <f>"452647327"</f>
        <v>452647327</v>
      </c>
      <c r="E559" s="2" t="str">
        <f>"2021-04-01"</f>
        <v>2021-04-01</v>
      </c>
      <c r="F559" s="2" t="str">
        <f>"2026-04-01"</f>
        <v>2026-04-01</v>
      </c>
    </row>
    <row r="560" spans="1:6" ht="18" customHeight="1">
      <c r="A560" s="2">
        <v>558</v>
      </c>
      <c r="B560" s="2" t="s">
        <v>1315</v>
      </c>
      <c r="C560" s="2" t="s">
        <v>9</v>
      </c>
      <c r="D560" s="2" t="str">
        <f>"452647268"</f>
        <v>452647268</v>
      </c>
      <c r="E560" s="2" t="str">
        <f>"2020-04-01"</f>
        <v>2020-04-01</v>
      </c>
      <c r="F560" s="2" t="str">
        <f>"2023-02-01"</f>
        <v>2023-02-01</v>
      </c>
    </row>
    <row r="561" spans="1:6" ht="18" customHeight="1">
      <c r="A561" s="2">
        <v>559</v>
      </c>
      <c r="B561" s="2" t="s">
        <v>1316</v>
      </c>
      <c r="C561" s="2" t="s">
        <v>9</v>
      </c>
      <c r="D561" s="2" t="str">
        <f>"452647268"</f>
        <v>452647268</v>
      </c>
      <c r="E561" s="2" t="str">
        <f>"2019-01-01"</f>
        <v>2019-01-01</v>
      </c>
      <c r="F561" s="2" t="str">
        <f>"2023-02-01"</f>
        <v>2023-02-01</v>
      </c>
    </row>
    <row r="562" spans="1:6" ht="18" customHeight="1">
      <c r="A562" s="2">
        <v>560</v>
      </c>
      <c r="B562" s="2" t="s">
        <v>1317</v>
      </c>
      <c r="C562" s="2" t="s">
        <v>9</v>
      </c>
      <c r="D562" s="2" t="str">
        <f>"452647268"</f>
        <v>452647268</v>
      </c>
      <c r="E562" s="2" t="str">
        <f>"2019-01-01"</f>
        <v>2019-01-01</v>
      </c>
      <c r="F562" s="2" t="str">
        <f>"2023-02-01"</f>
        <v>2023-02-01</v>
      </c>
    </row>
    <row r="563" spans="1:6" ht="18" customHeight="1">
      <c r="A563" s="2">
        <v>561</v>
      </c>
      <c r="B563" s="2" t="s">
        <v>1318</v>
      </c>
      <c r="C563" s="2" t="s">
        <v>9</v>
      </c>
      <c r="D563" s="2" t="str">
        <f>"452647268"</f>
        <v>452647268</v>
      </c>
      <c r="E563" s="2" t="str">
        <f>"2020-10-01"</f>
        <v>2020-10-01</v>
      </c>
      <c r="F563" s="2" t="str">
        <f>"2023-02-01"</f>
        <v>2023-02-01</v>
      </c>
    </row>
    <row r="564" spans="1:6" ht="18" customHeight="1">
      <c r="A564" s="2">
        <v>562</v>
      </c>
      <c r="B564" s="2" t="s">
        <v>1319</v>
      </c>
      <c r="C564" s="2" t="s">
        <v>9</v>
      </c>
      <c r="D564" s="2" t="str">
        <f>"452647268"</f>
        <v>452647268</v>
      </c>
      <c r="E564" s="2" t="str">
        <f>"2019-01-01"</f>
        <v>2019-01-01</v>
      </c>
      <c r="F564" s="2" t="str">
        <f>"2023-02-01"</f>
        <v>2023-02-01</v>
      </c>
    </row>
    <row r="565" spans="1:6" ht="18" customHeight="1">
      <c r="A565" s="2">
        <v>563</v>
      </c>
      <c r="B565" s="2" t="s">
        <v>1314</v>
      </c>
      <c r="C565" s="2" t="s">
        <v>138</v>
      </c>
      <c r="D565" s="2" t="str">
        <f>"452647183"</f>
        <v>452647183</v>
      </c>
      <c r="E565" s="2" t="str">
        <f>"2022-01-01"</f>
        <v>2022-01-01</v>
      </c>
      <c r="F565" s="2" t="str">
        <f>"2022-12-01"</f>
        <v>2022-12-01</v>
      </c>
    </row>
    <row r="566" spans="1:6" ht="18" customHeight="1">
      <c r="A566" s="2">
        <v>564</v>
      </c>
      <c r="B566" s="2" t="s">
        <v>1298</v>
      </c>
      <c r="C566" s="2" t="s">
        <v>173</v>
      </c>
      <c r="D566" s="2" t="str">
        <f>"452646755"</f>
        <v>452646755</v>
      </c>
      <c r="E566" s="2" t="str">
        <f>"2018-04-01"</f>
        <v>2018-04-01</v>
      </c>
      <c r="F566" s="2" t="str">
        <f>"2023-04-01"</f>
        <v>2023-04-01</v>
      </c>
    </row>
    <row r="567" spans="1:6" ht="18" customHeight="1">
      <c r="A567" s="2">
        <v>565</v>
      </c>
      <c r="B567" s="2" t="s">
        <v>1299</v>
      </c>
      <c r="C567" s="2" t="s">
        <v>173</v>
      </c>
      <c r="D567" s="2" t="str">
        <f>"452646755"</f>
        <v>452646755</v>
      </c>
      <c r="E567" s="2" t="str">
        <f>"2016-08-01"</f>
        <v>2016-08-01</v>
      </c>
      <c r="F567" s="2" t="str">
        <f>"2023-08-01"</f>
        <v>2023-08-01</v>
      </c>
    </row>
    <row r="568" spans="1:6" ht="18" customHeight="1">
      <c r="A568" s="2">
        <v>566</v>
      </c>
      <c r="B568" s="2" t="s">
        <v>1300</v>
      </c>
      <c r="C568" s="2" t="s">
        <v>173</v>
      </c>
      <c r="D568" s="2" t="str">
        <f>"452646755"</f>
        <v>452646755</v>
      </c>
      <c r="E568" s="2" t="str">
        <f>"2018-07-01"</f>
        <v>2018-07-01</v>
      </c>
      <c r="F568" s="2" t="str">
        <f>"2023-07-01"</f>
        <v>2023-07-01</v>
      </c>
    </row>
    <row r="569" spans="1:6" ht="18" customHeight="1">
      <c r="A569" s="2">
        <v>567</v>
      </c>
      <c r="B569" s="2" t="s">
        <v>1301</v>
      </c>
      <c r="C569" s="2" t="s">
        <v>173</v>
      </c>
      <c r="D569" s="2" t="str">
        <f>"452646755"</f>
        <v>452646755</v>
      </c>
      <c r="E569" s="2" t="str">
        <f>"2018-08-01"</f>
        <v>2018-08-01</v>
      </c>
      <c r="F569" s="2" t="str">
        <f>"2023-08-01"</f>
        <v>2023-08-01</v>
      </c>
    </row>
    <row r="570" spans="1:6" ht="18" customHeight="1">
      <c r="A570" s="2">
        <v>568</v>
      </c>
      <c r="B570" s="2" t="s">
        <v>1302</v>
      </c>
      <c r="C570" s="2" t="s">
        <v>173</v>
      </c>
      <c r="D570" s="2" t="str">
        <f>"452646755"</f>
        <v>452646755</v>
      </c>
      <c r="E570" s="2" t="str">
        <f>"2019-03-01"</f>
        <v>2019-03-01</v>
      </c>
      <c r="F570" s="2" t="str">
        <f>"2023-03-01"</f>
        <v>2023-03-01</v>
      </c>
    </row>
    <row r="571" spans="1:6" ht="18" customHeight="1">
      <c r="A571" s="2">
        <v>569</v>
      </c>
      <c r="B571" s="2" t="s">
        <v>1303</v>
      </c>
      <c r="C571" s="2" t="s">
        <v>173</v>
      </c>
      <c r="D571" s="2" t="str">
        <f>"452646755"</f>
        <v>452646755</v>
      </c>
      <c r="E571" s="2" t="str">
        <f>"2021-08-01"</f>
        <v>2021-08-01</v>
      </c>
      <c r="F571" s="2" t="str">
        <f>"2023-08-01"</f>
        <v>2023-08-01</v>
      </c>
    </row>
    <row r="572" spans="1:6" ht="18" customHeight="1">
      <c r="A572" s="2">
        <v>570</v>
      </c>
      <c r="B572" s="2" t="s">
        <v>1304</v>
      </c>
      <c r="C572" s="2" t="s">
        <v>173</v>
      </c>
      <c r="D572" s="2" t="str">
        <f>"452646755"</f>
        <v>452646755</v>
      </c>
      <c r="E572" s="2" t="str">
        <f>"2020-08-01"</f>
        <v>2020-08-01</v>
      </c>
      <c r="F572" s="2" t="str">
        <f>"2024-08-01"</f>
        <v>2024-08-01</v>
      </c>
    </row>
    <row r="573" spans="1:6" ht="18" customHeight="1">
      <c r="A573" s="2">
        <v>571</v>
      </c>
      <c r="B573" s="2" t="s">
        <v>1305</v>
      </c>
      <c r="C573" s="2" t="s">
        <v>173</v>
      </c>
      <c r="D573" s="2" t="str">
        <f>"452646755"</f>
        <v>452646755</v>
      </c>
      <c r="E573" s="2" t="str">
        <f>"2012-08-01"</f>
        <v>2012-08-01</v>
      </c>
      <c r="F573" s="2" t="str">
        <f>"2024-08-01"</f>
        <v>2024-08-01</v>
      </c>
    </row>
    <row r="574" spans="1:6" ht="18" customHeight="1">
      <c r="A574" s="2">
        <v>572</v>
      </c>
      <c r="B574" s="2" t="s">
        <v>1306</v>
      </c>
      <c r="C574" s="2" t="s">
        <v>173</v>
      </c>
      <c r="D574" s="2" t="str">
        <f>"452646755"</f>
        <v>452646755</v>
      </c>
      <c r="E574" s="2" t="str">
        <f>"2022-03-01"</f>
        <v>2022-03-01</v>
      </c>
      <c r="F574" s="2" t="str">
        <f>"2024-03-01"</f>
        <v>2024-03-01</v>
      </c>
    </row>
    <row r="575" spans="1:6" ht="18" customHeight="1">
      <c r="A575" s="2">
        <v>573</v>
      </c>
      <c r="B575" s="2" t="s">
        <v>1307</v>
      </c>
      <c r="C575" s="2" t="s">
        <v>173</v>
      </c>
      <c r="D575" s="2" t="str">
        <f>"452646755"</f>
        <v>452646755</v>
      </c>
      <c r="E575" s="2" t="str">
        <f>"2021-07-01"</f>
        <v>2021-07-01</v>
      </c>
      <c r="F575" s="2" t="str">
        <f>"2023-07-01"</f>
        <v>2023-07-01</v>
      </c>
    </row>
    <row r="576" spans="1:6" ht="18" customHeight="1">
      <c r="A576" s="2">
        <v>574</v>
      </c>
      <c r="B576" s="2" t="s">
        <v>1308</v>
      </c>
      <c r="C576" s="2" t="s">
        <v>173</v>
      </c>
      <c r="D576" s="2" t="str">
        <f>"452646755"</f>
        <v>452646755</v>
      </c>
      <c r="E576" s="2" t="str">
        <f>"2021-10-01"</f>
        <v>2021-10-01</v>
      </c>
      <c r="F576" s="2" t="str">
        <f>"2023-10-01"</f>
        <v>2023-10-01</v>
      </c>
    </row>
    <row r="577" spans="1:6" ht="18" customHeight="1">
      <c r="A577" s="2">
        <v>575</v>
      </c>
      <c r="B577" s="2" t="s">
        <v>1309</v>
      </c>
      <c r="C577" s="2" t="s">
        <v>173</v>
      </c>
      <c r="D577" s="2" t="str">
        <f>"452646755"</f>
        <v>452646755</v>
      </c>
      <c r="E577" s="2" t="str">
        <f>"2020-05-01"</f>
        <v>2020-05-01</v>
      </c>
      <c r="F577" s="2" t="str">
        <f>"2023-05-01"</f>
        <v>2023-05-01</v>
      </c>
    </row>
    <row r="578" spans="1:6" ht="18" customHeight="1">
      <c r="A578" s="2">
        <v>576</v>
      </c>
      <c r="B578" s="2" t="s">
        <v>1310</v>
      </c>
      <c r="C578" s="2" t="s">
        <v>173</v>
      </c>
      <c r="D578" s="2" t="str">
        <f>"452646755"</f>
        <v>452646755</v>
      </c>
      <c r="E578" s="2" t="str">
        <f>"2019-08-01"</f>
        <v>2019-08-01</v>
      </c>
      <c r="F578" s="2" t="str">
        <f>"2023-08-01"</f>
        <v>2023-08-01</v>
      </c>
    </row>
    <row r="579" spans="1:6" ht="18" customHeight="1">
      <c r="A579" s="2">
        <v>577</v>
      </c>
      <c r="B579" s="2" t="s">
        <v>1311</v>
      </c>
      <c r="C579" s="2" t="s">
        <v>173</v>
      </c>
      <c r="D579" s="2" t="str">
        <f>"452646755"</f>
        <v>452646755</v>
      </c>
      <c r="E579" s="2" t="str">
        <f>"2022-05-01"</f>
        <v>2022-05-01</v>
      </c>
      <c r="F579" s="2" t="str">
        <f>"2024-05-01"</f>
        <v>2024-05-01</v>
      </c>
    </row>
    <row r="580" spans="1:6" ht="18" customHeight="1">
      <c r="A580" s="2">
        <v>578</v>
      </c>
      <c r="B580" s="2" t="s">
        <v>1312</v>
      </c>
      <c r="C580" s="2" t="s">
        <v>173</v>
      </c>
      <c r="D580" s="2" t="str">
        <f>"452646755"</f>
        <v>452646755</v>
      </c>
      <c r="E580" s="2" t="str">
        <f>"2019-08-01"</f>
        <v>2019-08-01</v>
      </c>
      <c r="F580" s="2" t="str">
        <f>"2023-08-01"</f>
        <v>2023-08-01</v>
      </c>
    </row>
    <row r="581" spans="1:6" ht="18" customHeight="1">
      <c r="A581" s="2">
        <v>579</v>
      </c>
      <c r="B581" s="2" t="s">
        <v>1313</v>
      </c>
      <c r="C581" s="2" t="s">
        <v>173</v>
      </c>
      <c r="D581" s="2" t="str">
        <f>"452646755"</f>
        <v>452646755</v>
      </c>
      <c r="E581" s="2" t="str">
        <f>"2009-11-01"</f>
        <v>2009-11-01</v>
      </c>
      <c r="F581" s="2" t="str">
        <f>"2023-11-01"</f>
        <v>2023-11-01</v>
      </c>
    </row>
    <row r="582" spans="1:6" ht="18" customHeight="1">
      <c r="A582" s="2">
        <v>580</v>
      </c>
      <c r="B582" s="2" t="s">
        <v>1297</v>
      </c>
      <c r="C582" s="2" t="s">
        <v>144</v>
      </c>
      <c r="D582" s="2" t="str">
        <f>"452646495"</f>
        <v>452646495</v>
      </c>
      <c r="E582" s="2" t="str">
        <f>"2020-10-01"</f>
        <v>2020-10-01</v>
      </c>
      <c r="F582" s="2" t="str">
        <f>"2025-09-01"</f>
        <v>2025-09-01</v>
      </c>
    </row>
    <row r="583" spans="1:6" ht="18" customHeight="1">
      <c r="A583" s="2">
        <v>581</v>
      </c>
      <c r="B583" s="2" t="s">
        <v>1296</v>
      </c>
      <c r="C583" s="2" t="s">
        <v>111</v>
      </c>
      <c r="D583" s="2" t="str">
        <f>"452646420"</f>
        <v>452646420</v>
      </c>
      <c r="E583" s="2" t="str">
        <f>"2019-01-01"</f>
        <v>2019-01-01</v>
      </c>
      <c r="F583" s="2" t="str">
        <f>"2023-01-01"</f>
        <v>2023-01-01</v>
      </c>
    </row>
    <row r="584" spans="1:6" ht="18" customHeight="1">
      <c r="A584" s="2">
        <v>582</v>
      </c>
      <c r="B584" s="2" t="s">
        <v>1295</v>
      </c>
      <c r="C584" s="2" t="s">
        <v>184</v>
      </c>
      <c r="D584" s="2" t="str">
        <f>"452646317"</f>
        <v>452646317</v>
      </c>
      <c r="E584" s="2" t="str">
        <f>"2021-05-01"</f>
        <v>2021-05-01</v>
      </c>
      <c r="F584" s="2" t="str">
        <f>"2026-04-01"</f>
        <v>2026-04-01</v>
      </c>
    </row>
    <row r="585" spans="1:6" ht="18" customHeight="1">
      <c r="A585" s="2">
        <v>583</v>
      </c>
      <c r="B585" s="2" t="s">
        <v>1294</v>
      </c>
      <c r="C585" s="2" t="s">
        <v>81</v>
      </c>
      <c r="D585" s="2" t="str">
        <f>"452645379"</f>
        <v>452645379</v>
      </c>
      <c r="E585" s="2" t="str">
        <f>"2021-03-01"</f>
        <v>2021-03-01</v>
      </c>
      <c r="F585" s="2" t="str">
        <f>"2024-04-01"</f>
        <v>2024-04-01</v>
      </c>
    </row>
    <row r="586" spans="1:6" ht="18" customHeight="1">
      <c r="A586" s="2">
        <v>584</v>
      </c>
      <c r="B586" s="2" t="s">
        <v>1282</v>
      </c>
      <c r="C586" s="2" t="s">
        <v>71</v>
      </c>
      <c r="D586" s="2" t="str">
        <f>"452644938"</f>
        <v>452644938</v>
      </c>
      <c r="E586" s="2" t="str">
        <f>"2020-07-01"</f>
        <v>2020-07-01</v>
      </c>
      <c r="F586" s="2" t="str">
        <f>"2023-07-01"</f>
        <v>2023-07-01</v>
      </c>
    </row>
    <row r="587" spans="1:6" ht="18" customHeight="1">
      <c r="A587" s="2">
        <v>585</v>
      </c>
      <c r="B587" s="2" t="s">
        <v>1283</v>
      </c>
      <c r="C587" s="2" t="s">
        <v>71</v>
      </c>
      <c r="D587" s="2" t="str">
        <f>"452644938"</f>
        <v>452644938</v>
      </c>
      <c r="E587" s="2" t="str">
        <f>"2021-01-01"</f>
        <v>2021-01-01</v>
      </c>
      <c r="F587" s="2" t="str">
        <f>"2024-01-01"</f>
        <v>2024-01-01</v>
      </c>
    </row>
    <row r="588" spans="1:6" ht="18" customHeight="1">
      <c r="A588" s="2">
        <v>586</v>
      </c>
      <c r="B588" s="2" t="s">
        <v>1284</v>
      </c>
      <c r="C588" s="2" t="s">
        <v>71</v>
      </c>
      <c r="D588" s="2" t="str">
        <f>"452644938"</f>
        <v>452644938</v>
      </c>
      <c r="E588" s="2" t="str">
        <f>"2022-11-01"</f>
        <v>2022-11-01</v>
      </c>
      <c r="F588" s="2" t="str">
        <f>"2025-11-01"</f>
        <v>2025-11-01</v>
      </c>
    </row>
    <row r="589" spans="1:6" ht="18" customHeight="1">
      <c r="A589" s="2">
        <v>587</v>
      </c>
      <c r="B589" s="2" t="s">
        <v>1285</v>
      </c>
      <c r="C589" s="2" t="s">
        <v>71</v>
      </c>
      <c r="D589" s="2" t="str">
        <f>"452644938"</f>
        <v>452644938</v>
      </c>
      <c r="E589" s="2" t="str">
        <f>"2022-08-01"</f>
        <v>2022-08-01</v>
      </c>
      <c r="F589" s="2" t="str">
        <f>"2025-08-01"</f>
        <v>2025-08-01</v>
      </c>
    </row>
    <row r="590" spans="1:6" ht="18" customHeight="1">
      <c r="A590" s="2">
        <v>588</v>
      </c>
      <c r="B590" s="2" t="s">
        <v>1286</v>
      </c>
      <c r="C590" s="2" t="s">
        <v>71</v>
      </c>
      <c r="D590" s="2" t="str">
        <f>"452644938"</f>
        <v>452644938</v>
      </c>
      <c r="E590" s="2" t="str">
        <f>"2021-01-01"</f>
        <v>2021-01-01</v>
      </c>
      <c r="F590" s="2" t="str">
        <f>"2024-01-01"</f>
        <v>2024-01-01</v>
      </c>
    </row>
    <row r="591" spans="1:6" ht="18" customHeight="1">
      <c r="A591" s="2">
        <v>589</v>
      </c>
      <c r="B591" s="2" t="s">
        <v>1287</v>
      </c>
      <c r="C591" s="2" t="s">
        <v>71</v>
      </c>
      <c r="D591" s="2" t="str">
        <f>"452644938"</f>
        <v>452644938</v>
      </c>
      <c r="E591" s="2" t="str">
        <f>"2021-08-01"</f>
        <v>2021-08-01</v>
      </c>
      <c r="F591" s="2" t="str">
        <f>"2024-08-01"</f>
        <v>2024-08-01</v>
      </c>
    </row>
    <row r="592" spans="1:6" ht="18" customHeight="1">
      <c r="A592" s="2">
        <v>590</v>
      </c>
      <c r="B592" s="2" t="s">
        <v>1288</v>
      </c>
      <c r="C592" s="2" t="s">
        <v>71</v>
      </c>
      <c r="D592" s="2" t="str">
        <f>"452644938"</f>
        <v>452644938</v>
      </c>
      <c r="E592" s="2" t="str">
        <f>"2021-11-01"</f>
        <v>2021-11-01</v>
      </c>
      <c r="F592" s="2" t="str">
        <f>"2024-11-01"</f>
        <v>2024-11-01</v>
      </c>
    </row>
    <row r="593" spans="1:6" ht="18" customHeight="1">
      <c r="A593" s="2">
        <v>591</v>
      </c>
      <c r="B593" s="2" t="s">
        <v>1289</v>
      </c>
      <c r="C593" s="2" t="s">
        <v>71</v>
      </c>
      <c r="D593" s="2" t="str">
        <f>"452644938"</f>
        <v>452644938</v>
      </c>
      <c r="E593" s="2" t="str">
        <f>"2022-12-01"</f>
        <v>2022-12-01</v>
      </c>
      <c r="F593" s="2" t="str">
        <f>"2025-12-01"</f>
        <v>2025-12-01</v>
      </c>
    </row>
    <row r="594" spans="1:6" ht="18" customHeight="1">
      <c r="A594" s="2">
        <v>592</v>
      </c>
      <c r="B594" s="2" t="s">
        <v>1290</v>
      </c>
      <c r="C594" s="2" t="s">
        <v>71</v>
      </c>
      <c r="D594" s="2" t="str">
        <f>"452644938"</f>
        <v>452644938</v>
      </c>
      <c r="E594" s="2" t="str">
        <f>"2022-05-01"</f>
        <v>2022-05-01</v>
      </c>
      <c r="F594" s="2" t="str">
        <f>"2025-05-01"</f>
        <v>2025-05-01</v>
      </c>
    </row>
    <row r="595" spans="1:6" ht="18" customHeight="1">
      <c r="A595" s="2">
        <v>593</v>
      </c>
      <c r="B595" s="2" t="s">
        <v>1291</v>
      </c>
      <c r="C595" s="2" t="s">
        <v>71</v>
      </c>
      <c r="D595" s="2" t="str">
        <f>"452644938"</f>
        <v>452644938</v>
      </c>
      <c r="E595" s="2" t="str">
        <f>"2019-05-01"</f>
        <v>2019-05-01</v>
      </c>
      <c r="F595" s="2" t="str">
        <f>"2025-05-01"</f>
        <v>2025-05-01</v>
      </c>
    </row>
    <row r="596" spans="1:6" ht="18" customHeight="1">
      <c r="A596" s="2">
        <v>594</v>
      </c>
      <c r="B596" s="2" t="s">
        <v>1292</v>
      </c>
      <c r="C596" s="2" t="s">
        <v>71</v>
      </c>
      <c r="D596" s="2" t="str">
        <f>"452644938"</f>
        <v>452644938</v>
      </c>
      <c r="E596" s="2" t="str">
        <f>"2022-08-01"</f>
        <v>2022-08-01</v>
      </c>
      <c r="F596" s="2" t="str">
        <f>"2025-08-01"</f>
        <v>2025-08-01</v>
      </c>
    </row>
    <row r="597" spans="1:6" ht="18" customHeight="1">
      <c r="A597" s="2">
        <v>595</v>
      </c>
      <c r="B597" s="2" t="s">
        <v>1293</v>
      </c>
      <c r="C597" s="2" t="s">
        <v>71</v>
      </c>
      <c r="D597" s="2" t="str">
        <f>"452644938"</f>
        <v>452644938</v>
      </c>
      <c r="E597" s="2" t="str">
        <f>"2021-07-01"</f>
        <v>2021-07-01</v>
      </c>
      <c r="F597" s="2" t="str">
        <f>"2024-07-01"</f>
        <v>2024-07-01</v>
      </c>
    </row>
    <row r="598" spans="1:6" ht="18" customHeight="1">
      <c r="A598" s="2">
        <v>596</v>
      </c>
      <c r="B598" s="2" t="s">
        <v>1281</v>
      </c>
      <c r="C598" s="2" t="s">
        <v>159</v>
      </c>
      <c r="D598" s="2" t="str">
        <f>"452644906"</f>
        <v>452644906</v>
      </c>
      <c r="E598" s="2" t="str">
        <f>"2022-03-01"</f>
        <v>2022-03-01</v>
      </c>
      <c r="F598" s="2" t="str">
        <f>"2027-02-01"</f>
        <v>2027-02-01</v>
      </c>
    </row>
    <row r="599" spans="1:6" ht="18" customHeight="1">
      <c r="A599" s="2">
        <v>597</v>
      </c>
      <c r="B599" s="2" t="s">
        <v>1263</v>
      </c>
      <c r="C599" s="2" t="s">
        <v>187</v>
      </c>
      <c r="D599" s="2" t="str">
        <f>"452644499"</f>
        <v>452644499</v>
      </c>
      <c r="E599" s="2" t="str">
        <f>"2021-09-01"</f>
        <v>2021-09-01</v>
      </c>
      <c r="F599" s="2" t="str">
        <f>"2024-09-01"</f>
        <v>2024-09-01</v>
      </c>
    </row>
    <row r="600" spans="1:6" ht="18" customHeight="1">
      <c r="A600" s="2">
        <v>598</v>
      </c>
      <c r="B600" s="2" t="s">
        <v>1264</v>
      </c>
      <c r="C600" s="2" t="s">
        <v>187</v>
      </c>
      <c r="D600" s="2" t="str">
        <f>"452644499"</f>
        <v>452644499</v>
      </c>
      <c r="E600" s="2" t="str">
        <f>"2021-09-01"</f>
        <v>2021-09-01</v>
      </c>
      <c r="F600" s="2" t="str">
        <f>"2024-08-01"</f>
        <v>2024-08-01</v>
      </c>
    </row>
    <row r="601" spans="1:6" ht="18" customHeight="1">
      <c r="A601" s="2">
        <v>599</v>
      </c>
      <c r="B601" s="2" t="s">
        <v>1265</v>
      </c>
      <c r="C601" s="2" t="s">
        <v>187</v>
      </c>
      <c r="D601" s="2" t="str">
        <f>"452644499"</f>
        <v>452644499</v>
      </c>
      <c r="E601" s="2" t="str">
        <f>"2022-04-01"</f>
        <v>2022-04-01</v>
      </c>
      <c r="F601" s="2" t="str">
        <f>"2025-04-01"</f>
        <v>2025-04-01</v>
      </c>
    </row>
    <row r="602" spans="1:6" ht="18" customHeight="1">
      <c r="A602" s="2">
        <v>600</v>
      </c>
      <c r="B602" s="2" t="s">
        <v>1266</v>
      </c>
      <c r="C602" s="2" t="s">
        <v>187</v>
      </c>
      <c r="D602" s="2" t="str">
        <f>"452644499"</f>
        <v>452644499</v>
      </c>
      <c r="E602" s="2" t="str">
        <f>"2021-09-01"</f>
        <v>2021-09-01</v>
      </c>
      <c r="F602" s="2" t="str">
        <f>"2024-08-01"</f>
        <v>2024-08-01</v>
      </c>
    </row>
    <row r="603" spans="1:6" ht="18" customHeight="1">
      <c r="A603" s="2">
        <v>601</v>
      </c>
      <c r="B603" s="2" t="s">
        <v>1267</v>
      </c>
      <c r="C603" s="2" t="s">
        <v>187</v>
      </c>
      <c r="D603" s="2" t="str">
        <f>"452644499"</f>
        <v>452644499</v>
      </c>
      <c r="E603" s="2" t="str">
        <f>"2022-03-01"</f>
        <v>2022-03-01</v>
      </c>
      <c r="F603" s="2" t="str">
        <f>"2025-03-01"</f>
        <v>2025-03-01</v>
      </c>
    </row>
    <row r="604" spans="1:6" ht="18" customHeight="1">
      <c r="A604" s="2">
        <v>602</v>
      </c>
      <c r="B604" s="2" t="s">
        <v>1268</v>
      </c>
      <c r="C604" s="2" t="s">
        <v>187</v>
      </c>
      <c r="D604" s="2" t="str">
        <f>"452644499"</f>
        <v>452644499</v>
      </c>
      <c r="E604" s="2" t="str">
        <f>"2021-12-01"</f>
        <v>2021-12-01</v>
      </c>
      <c r="F604" s="2" t="str">
        <f>"2024-12-01"</f>
        <v>2024-12-01</v>
      </c>
    </row>
    <row r="605" spans="1:6" ht="18" customHeight="1">
      <c r="A605" s="2">
        <v>603</v>
      </c>
      <c r="B605" s="2" t="s">
        <v>1269</v>
      </c>
      <c r="C605" s="2" t="s">
        <v>187</v>
      </c>
      <c r="D605" s="2" t="str">
        <f>"452644499"</f>
        <v>452644499</v>
      </c>
      <c r="E605" s="2" t="str">
        <f>"2021-09-01"</f>
        <v>2021-09-01</v>
      </c>
      <c r="F605" s="2" t="str">
        <f>"2024-08-01"</f>
        <v>2024-08-01</v>
      </c>
    </row>
    <row r="606" spans="1:6" ht="18" customHeight="1">
      <c r="A606" s="2">
        <v>604</v>
      </c>
      <c r="B606" s="2" t="s">
        <v>1270</v>
      </c>
      <c r="C606" s="2" t="s">
        <v>187</v>
      </c>
      <c r="D606" s="2" t="str">
        <f>"452644499"</f>
        <v>452644499</v>
      </c>
      <c r="E606" s="2" t="str">
        <f>"2021-04-01"</f>
        <v>2021-04-01</v>
      </c>
      <c r="F606" s="2" t="str">
        <f>"2024-04-01"</f>
        <v>2024-04-01</v>
      </c>
    </row>
    <row r="607" spans="1:6" ht="18" customHeight="1">
      <c r="A607" s="2">
        <v>605</v>
      </c>
      <c r="B607" s="2" t="s">
        <v>1271</v>
      </c>
      <c r="C607" s="2" t="s">
        <v>187</v>
      </c>
      <c r="D607" s="2" t="str">
        <f>"452644499"</f>
        <v>452644499</v>
      </c>
      <c r="E607" s="2" t="str">
        <f>"2022-05-01"</f>
        <v>2022-05-01</v>
      </c>
      <c r="F607" s="2" t="str">
        <f>"2025-05-01"</f>
        <v>2025-05-01</v>
      </c>
    </row>
    <row r="608" spans="1:6" ht="18" customHeight="1">
      <c r="A608" s="2">
        <v>606</v>
      </c>
      <c r="B608" s="2" t="s">
        <v>1272</v>
      </c>
      <c r="C608" s="2" t="s">
        <v>187</v>
      </c>
      <c r="D608" s="2" t="str">
        <f>"452644499"</f>
        <v>452644499</v>
      </c>
      <c r="E608" s="2" t="str">
        <f>"2021-10-01"</f>
        <v>2021-10-01</v>
      </c>
      <c r="F608" s="2" t="str">
        <f>"2024-10-01"</f>
        <v>2024-10-01</v>
      </c>
    </row>
    <row r="609" spans="1:6" ht="18" customHeight="1">
      <c r="A609" s="2">
        <v>607</v>
      </c>
      <c r="B609" s="2" t="s">
        <v>1273</v>
      </c>
      <c r="C609" s="2" t="s">
        <v>187</v>
      </c>
      <c r="D609" s="2" t="str">
        <f>"452644499"</f>
        <v>452644499</v>
      </c>
      <c r="E609" s="2" t="str">
        <f>"2021-05-01"</f>
        <v>2021-05-01</v>
      </c>
      <c r="F609" s="2" t="str">
        <f>"2024-05-01"</f>
        <v>2024-05-01</v>
      </c>
    </row>
    <row r="610" spans="1:6" ht="18" customHeight="1">
      <c r="A610" s="2">
        <v>608</v>
      </c>
      <c r="B610" s="2" t="s">
        <v>1191</v>
      </c>
      <c r="C610" s="2" t="s">
        <v>187</v>
      </c>
      <c r="D610" s="2" t="str">
        <f>"452644499"</f>
        <v>452644499</v>
      </c>
      <c r="E610" s="2" t="str">
        <f>"2022-04-01"</f>
        <v>2022-04-01</v>
      </c>
      <c r="F610" s="2" t="str">
        <f>"2025-04-01"</f>
        <v>2025-04-01</v>
      </c>
    </row>
    <row r="611" spans="1:6" ht="18" customHeight="1">
      <c r="A611" s="2">
        <v>609</v>
      </c>
      <c r="B611" s="2" t="s">
        <v>1274</v>
      </c>
      <c r="C611" s="2" t="s">
        <v>187</v>
      </c>
      <c r="D611" s="2" t="str">
        <f>"452644499"</f>
        <v>452644499</v>
      </c>
      <c r="E611" s="2" t="str">
        <f>"2021-05-01"</f>
        <v>2021-05-01</v>
      </c>
      <c r="F611" s="2" t="str">
        <f>"2024-05-01"</f>
        <v>2024-05-01</v>
      </c>
    </row>
    <row r="612" spans="1:6" ht="18" customHeight="1">
      <c r="A612" s="2">
        <v>610</v>
      </c>
      <c r="B612" s="2" t="s">
        <v>1275</v>
      </c>
      <c r="C612" s="2" t="s">
        <v>187</v>
      </c>
      <c r="D612" s="2" t="str">
        <f>"452644499"</f>
        <v>452644499</v>
      </c>
      <c r="E612" s="2" t="str">
        <f>"2021-12-01"</f>
        <v>2021-12-01</v>
      </c>
      <c r="F612" s="2" t="str">
        <f>"2024-12-01"</f>
        <v>2024-12-01</v>
      </c>
    </row>
    <row r="613" spans="1:6" ht="18" customHeight="1">
      <c r="A613" s="2">
        <v>611</v>
      </c>
      <c r="B613" s="2" t="s">
        <v>1276</v>
      </c>
      <c r="C613" s="2" t="s">
        <v>187</v>
      </c>
      <c r="D613" s="2" t="str">
        <f>"452644499"</f>
        <v>452644499</v>
      </c>
      <c r="E613" s="2" t="str">
        <f>"2021-10-01"</f>
        <v>2021-10-01</v>
      </c>
      <c r="F613" s="2" t="str">
        <f>"2024-09-01"</f>
        <v>2024-09-01</v>
      </c>
    </row>
    <row r="614" spans="1:6" ht="18" customHeight="1">
      <c r="A614" s="2">
        <v>612</v>
      </c>
      <c r="B614" s="2" t="s">
        <v>1277</v>
      </c>
      <c r="C614" s="2" t="s">
        <v>187</v>
      </c>
      <c r="D614" s="2" t="str">
        <f>"452644499"</f>
        <v>452644499</v>
      </c>
      <c r="E614" s="2" t="str">
        <f>"2022-03-01"</f>
        <v>2022-03-01</v>
      </c>
      <c r="F614" s="2" t="str">
        <f>"2025-03-01"</f>
        <v>2025-03-01</v>
      </c>
    </row>
    <row r="615" spans="1:6" ht="18" customHeight="1">
      <c r="A615" s="2">
        <v>613</v>
      </c>
      <c r="B615" s="2" t="s">
        <v>1278</v>
      </c>
      <c r="C615" s="2" t="s">
        <v>187</v>
      </c>
      <c r="D615" s="2" t="str">
        <f>"452644499"</f>
        <v>452644499</v>
      </c>
      <c r="E615" s="2" t="str">
        <f>"2021-05-01"</f>
        <v>2021-05-01</v>
      </c>
      <c r="F615" s="2" t="str">
        <f>"2025-05-01"</f>
        <v>2025-05-01</v>
      </c>
    </row>
    <row r="616" spans="1:6" ht="18" customHeight="1">
      <c r="A616" s="2">
        <v>614</v>
      </c>
      <c r="B616" s="2" t="s">
        <v>1279</v>
      </c>
      <c r="C616" s="2" t="s">
        <v>187</v>
      </c>
      <c r="D616" s="2" t="str">
        <f>"452644499"</f>
        <v>452644499</v>
      </c>
      <c r="E616" s="2" t="str">
        <f>"2022-03-01"</f>
        <v>2022-03-01</v>
      </c>
      <c r="F616" s="2" t="str">
        <f>"2025-03-01"</f>
        <v>2025-03-01</v>
      </c>
    </row>
    <row r="617" spans="1:6" ht="18" customHeight="1">
      <c r="A617" s="2">
        <v>615</v>
      </c>
      <c r="B617" s="2" t="s">
        <v>1280</v>
      </c>
      <c r="C617" s="2" t="s">
        <v>187</v>
      </c>
      <c r="D617" s="2" t="str">
        <f>"452644499"</f>
        <v>452644499</v>
      </c>
      <c r="E617" s="2" t="str">
        <f>"2022-04-01"</f>
        <v>2022-04-01</v>
      </c>
      <c r="F617" s="2" t="str">
        <f>"2025-04-01"</f>
        <v>2025-04-01</v>
      </c>
    </row>
    <row r="618" spans="1:6" ht="18" customHeight="1">
      <c r="A618" s="2">
        <v>616</v>
      </c>
      <c r="B618" s="2" t="s">
        <v>1262</v>
      </c>
      <c r="C618" s="2" t="s">
        <v>128</v>
      </c>
      <c r="D618" s="2" t="str">
        <f>"452644425"</f>
        <v>452644425</v>
      </c>
      <c r="E618" s="2" t="str">
        <f>"2019-01-01"</f>
        <v>2019-01-01</v>
      </c>
      <c r="F618" s="2" t="str">
        <f>"2024-12-01"</f>
        <v>2024-12-01</v>
      </c>
    </row>
    <row r="619" spans="1:6" ht="18" customHeight="1">
      <c r="A619" s="2">
        <v>617</v>
      </c>
      <c r="B619" s="2" t="s">
        <v>1260</v>
      </c>
      <c r="C619" s="2" t="s">
        <v>142</v>
      </c>
      <c r="D619" s="2" t="str">
        <f>"452644364"</f>
        <v>452644364</v>
      </c>
      <c r="E619" s="2" t="str">
        <f>"2021-07-01"</f>
        <v>2021-07-01</v>
      </c>
      <c r="F619" s="2" t="str">
        <f>"2023-01-01"</f>
        <v>2023-01-01</v>
      </c>
    </row>
    <row r="620" spans="1:6" ht="18" customHeight="1">
      <c r="A620" s="2">
        <v>618</v>
      </c>
      <c r="B620" s="2" t="s">
        <v>1261</v>
      </c>
      <c r="C620" s="2" t="s">
        <v>142</v>
      </c>
      <c r="D620" s="2" t="str">
        <f>"452644364"</f>
        <v>452644364</v>
      </c>
      <c r="E620" s="2" t="str">
        <f>"2022-07-01"</f>
        <v>2022-07-01</v>
      </c>
      <c r="F620" s="2" t="str">
        <f>"2023-06-01"</f>
        <v>2023-06-01</v>
      </c>
    </row>
    <row r="621" spans="1:6" ht="18" customHeight="1">
      <c r="A621" s="2">
        <v>619</v>
      </c>
      <c r="B621" s="2" t="s">
        <v>1255</v>
      </c>
      <c r="C621" s="2" t="s">
        <v>16</v>
      </c>
      <c r="D621" s="2" t="str">
        <f>"452644140"</f>
        <v>452644140</v>
      </c>
      <c r="E621" s="2" t="str">
        <f>"2020-07-01"</f>
        <v>2020-07-01</v>
      </c>
      <c r="F621" s="2" t="str">
        <f>"2023-02-01"</f>
        <v>2023-02-01</v>
      </c>
    </row>
    <row r="622" spans="1:6" ht="18" customHeight="1">
      <c r="A622" s="2">
        <v>620</v>
      </c>
      <c r="B622" s="2" t="s">
        <v>1256</v>
      </c>
      <c r="C622" s="2" t="s">
        <v>16</v>
      </c>
      <c r="D622" s="2" t="str">
        <f>"452644140"</f>
        <v>452644140</v>
      </c>
      <c r="E622" s="2" t="str">
        <f>"2020-07-01"</f>
        <v>2020-07-01</v>
      </c>
      <c r="F622" s="2" t="str">
        <f>"2023-02-01"</f>
        <v>2023-02-01</v>
      </c>
    </row>
    <row r="623" spans="1:6" ht="18" customHeight="1">
      <c r="A623" s="2">
        <v>621</v>
      </c>
      <c r="B623" s="2" t="s">
        <v>1257</v>
      </c>
      <c r="C623" s="2" t="s">
        <v>16</v>
      </c>
      <c r="D623" s="2" t="str">
        <f>"452644140"</f>
        <v>452644140</v>
      </c>
      <c r="E623" s="2" t="str">
        <f>"2021-05-01"</f>
        <v>2021-05-01</v>
      </c>
      <c r="F623" s="2" t="str">
        <f>"2023-02-01"</f>
        <v>2023-02-01</v>
      </c>
    </row>
    <row r="624" spans="1:6" ht="18" customHeight="1">
      <c r="A624" s="2">
        <v>622</v>
      </c>
      <c r="B624" s="2" t="s">
        <v>1258</v>
      </c>
      <c r="C624" s="2" t="s">
        <v>16</v>
      </c>
      <c r="D624" s="2" t="str">
        <f>"452644140"</f>
        <v>452644140</v>
      </c>
      <c r="E624" s="2" t="str">
        <f>"2019-07-01"</f>
        <v>2019-07-01</v>
      </c>
      <c r="F624" s="2" t="str">
        <f>"2023-02-01"</f>
        <v>2023-02-01</v>
      </c>
    </row>
    <row r="625" spans="1:6" ht="18" customHeight="1">
      <c r="A625" s="2">
        <v>623</v>
      </c>
      <c r="B625" s="2" t="s">
        <v>1259</v>
      </c>
      <c r="C625" s="2" t="s">
        <v>16</v>
      </c>
      <c r="D625" s="2" t="str">
        <f>"452644140"</f>
        <v>452644140</v>
      </c>
      <c r="E625" s="2" t="str">
        <f>"2020-09-01"</f>
        <v>2020-09-01</v>
      </c>
      <c r="F625" s="2" t="str">
        <f>"2023-02-01"</f>
        <v>2023-02-01</v>
      </c>
    </row>
    <row r="626" spans="1:6" ht="18" customHeight="1">
      <c r="A626" s="2">
        <v>624</v>
      </c>
      <c r="B626" s="2" t="s">
        <v>1239</v>
      </c>
      <c r="C626" s="2" t="s">
        <v>53</v>
      </c>
      <c r="D626" s="2" t="str">
        <f>"452644093"</f>
        <v>452644093</v>
      </c>
      <c r="E626" s="2" t="str">
        <f>"2021-03-01"</f>
        <v>2021-03-01</v>
      </c>
      <c r="F626" s="2" t="str">
        <f>"2024-03-01"</f>
        <v>2024-03-01</v>
      </c>
    </row>
    <row r="627" spans="1:6" ht="18" customHeight="1">
      <c r="A627" s="2">
        <v>625</v>
      </c>
      <c r="B627" s="2" t="s">
        <v>1240</v>
      </c>
      <c r="C627" s="2" t="s">
        <v>53</v>
      </c>
      <c r="D627" s="2" t="str">
        <f>"452644093"</f>
        <v>452644093</v>
      </c>
      <c r="E627" s="2" t="str">
        <f>"2022-02-01"</f>
        <v>2022-02-01</v>
      </c>
      <c r="F627" s="2" t="str">
        <f>"2025-02-01"</f>
        <v>2025-02-01</v>
      </c>
    </row>
    <row r="628" spans="1:6" ht="18" customHeight="1">
      <c r="A628" s="2">
        <v>626</v>
      </c>
      <c r="B628" s="2" t="s">
        <v>1241</v>
      </c>
      <c r="C628" s="2" t="s">
        <v>53</v>
      </c>
      <c r="D628" s="2" t="str">
        <f>"452644093"</f>
        <v>452644093</v>
      </c>
      <c r="E628" s="2" t="str">
        <f>"2022-11-01"</f>
        <v>2022-11-01</v>
      </c>
      <c r="F628" s="2" t="str">
        <f>"2025-11-01"</f>
        <v>2025-11-01</v>
      </c>
    </row>
    <row r="629" spans="1:6" ht="18" customHeight="1">
      <c r="A629" s="2">
        <v>627</v>
      </c>
      <c r="B629" s="2" t="s">
        <v>1242</v>
      </c>
      <c r="C629" s="2" t="s">
        <v>53</v>
      </c>
      <c r="D629" s="2" t="str">
        <f>"452644093"</f>
        <v>452644093</v>
      </c>
      <c r="E629" s="2" t="str">
        <f>"2021-12-01"</f>
        <v>2021-12-01</v>
      </c>
      <c r="F629" s="2" t="str">
        <f>"2024-12-01"</f>
        <v>2024-12-01</v>
      </c>
    </row>
    <row r="630" spans="1:6" ht="18" customHeight="1">
      <c r="A630" s="2">
        <v>628</v>
      </c>
      <c r="B630" s="2" t="s">
        <v>1243</v>
      </c>
      <c r="C630" s="2" t="s">
        <v>53</v>
      </c>
      <c r="D630" s="2" t="str">
        <f>"452644093"</f>
        <v>452644093</v>
      </c>
      <c r="E630" s="2" t="str">
        <f>"2021-04-01"</f>
        <v>2021-04-01</v>
      </c>
      <c r="F630" s="2" t="str">
        <f>"2026-04-01"</f>
        <v>2026-04-01</v>
      </c>
    </row>
    <row r="631" spans="1:6" ht="18" customHeight="1">
      <c r="A631" s="2">
        <v>629</v>
      </c>
      <c r="B631" s="2" t="s">
        <v>1244</v>
      </c>
      <c r="C631" s="2" t="s">
        <v>53</v>
      </c>
      <c r="D631" s="2" t="str">
        <f>"452644093"</f>
        <v>452644093</v>
      </c>
      <c r="E631" s="2" t="str">
        <f>"2022-03-01"</f>
        <v>2022-03-01</v>
      </c>
      <c r="F631" s="2" t="str">
        <f>"2025-03-01"</f>
        <v>2025-03-01</v>
      </c>
    </row>
    <row r="632" spans="1:6" ht="18" customHeight="1">
      <c r="A632" s="2">
        <v>630</v>
      </c>
      <c r="B632" s="2" t="s">
        <v>1245</v>
      </c>
      <c r="C632" s="2" t="s">
        <v>53</v>
      </c>
      <c r="D632" s="2" t="str">
        <f>"452644093"</f>
        <v>452644093</v>
      </c>
      <c r="E632" s="2" t="str">
        <f>"2020-11-01"</f>
        <v>2020-11-01</v>
      </c>
      <c r="F632" s="2" t="str">
        <f>"2023-11-01"</f>
        <v>2023-11-01</v>
      </c>
    </row>
    <row r="633" spans="1:6" ht="18" customHeight="1">
      <c r="A633" s="2">
        <v>631</v>
      </c>
      <c r="B633" s="2" t="s">
        <v>1246</v>
      </c>
      <c r="C633" s="2" t="s">
        <v>53</v>
      </c>
      <c r="D633" s="2" t="str">
        <f>"452644093"</f>
        <v>452644093</v>
      </c>
      <c r="E633" s="2" t="str">
        <f>"2021-01-01"</f>
        <v>2021-01-01</v>
      </c>
      <c r="F633" s="2" t="str">
        <f>"2024-01-01"</f>
        <v>2024-01-01</v>
      </c>
    </row>
    <row r="634" spans="1:6" ht="18" customHeight="1">
      <c r="A634" s="2">
        <v>632</v>
      </c>
      <c r="B634" s="2" t="s">
        <v>1247</v>
      </c>
      <c r="C634" s="2" t="s">
        <v>53</v>
      </c>
      <c r="D634" s="2" t="str">
        <f>"452644093"</f>
        <v>452644093</v>
      </c>
      <c r="E634" s="2" t="str">
        <f>"2022-03-01"</f>
        <v>2022-03-01</v>
      </c>
      <c r="F634" s="2" t="str">
        <f>"2025-03-01"</f>
        <v>2025-03-01</v>
      </c>
    </row>
    <row r="635" spans="1:6" ht="18" customHeight="1">
      <c r="A635" s="2">
        <v>633</v>
      </c>
      <c r="B635" s="2" t="s">
        <v>638</v>
      </c>
      <c r="C635" s="2" t="s">
        <v>53</v>
      </c>
      <c r="D635" s="2" t="str">
        <f>"452644093"</f>
        <v>452644093</v>
      </c>
      <c r="E635" s="2" t="str">
        <f>"2020-10-01"</f>
        <v>2020-10-01</v>
      </c>
      <c r="F635" s="2" t="str">
        <f>"2023-10-01"</f>
        <v>2023-10-01</v>
      </c>
    </row>
    <row r="636" spans="1:6" ht="18" customHeight="1">
      <c r="A636" s="2">
        <v>634</v>
      </c>
      <c r="B636" s="2" t="s">
        <v>1248</v>
      </c>
      <c r="C636" s="2" t="s">
        <v>53</v>
      </c>
      <c r="D636" s="2" t="str">
        <f>"452644093"</f>
        <v>452644093</v>
      </c>
      <c r="E636" s="2" t="str">
        <f>"2021-10-01"</f>
        <v>2021-10-01</v>
      </c>
      <c r="F636" s="2" t="str">
        <f>"2024-10-01"</f>
        <v>2024-10-01</v>
      </c>
    </row>
    <row r="637" spans="1:6" ht="18" customHeight="1">
      <c r="A637" s="2">
        <v>635</v>
      </c>
      <c r="B637" s="2" t="s">
        <v>1249</v>
      </c>
      <c r="C637" s="2" t="s">
        <v>53</v>
      </c>
      <c r="D637" s="2" t="str">
        <f>"452644093"</f>
        <v>452644093</v>
      </c>
      <c r="E637" s="2" t="str">
        <f>"2022-04-01"</f>
        <v>2022-04-01</v>
      </c>
      <c r="F637" s="2" t="str">
        <f>"2025-04-01"</f>
        <v>2025-04-01</v>
      </c>
    </row>
    <row r="638" spans="1:6" ht="18" customHeight="1">
      <c r="A638" s="2">
        <v>636</v>
      </c>
      <c r="B638" s="2" t="s">
        <v>1250</v>
      </c>
      <c r="C638" s="2" t="s">
        <v>53</v>
      </c>
      <c r="D638" s="2" t="str">
        <f>"452644093"</f>
        <v>452644093</v>
      </c>
      <c r="E638" s="2" t="str">
        <f>"2021-11-01"</f>
        <v>2021-11-01</v>
      </c>
      <c r="F638" s="2" t="str">
        <f>"2024-11-01"</f>
        <v>2024-11-01</v>
      </c>
    </row>
    <row r="639" spans="1:6" ht="18" customHeight="1">
      <c r="A639" s="2">
        <v>637</v>
      </c>
      <c r="B639" s="2" t="s">
        <v>1251</v>
      </c>
      <c r="C639" s="2" t="s">
        <v>53</v>
      </c>
      <c r="D639" s="2" t="str">
        <f>"452644093"</f>
        <v>452644093</v>
      </c>
      <c r="E639" s="2" t="str">
        <f>"2020-11-01"</f>
        <v>2020-11-01</v>
      </c>
      <c r="F639" s="2" t="str">
        <f>"2023-10-01"</f>
        <v>2023-10-01</v>
      </c>
    </row>
    <row r="640" spans="1:6" ht="18" customHeight="1">
      <c r="A640" s="2">
        <v>638</v>
      </c>
      <c r="B640" s="2" t="s">
        <v>1252</v>
      </c>
      <c r="C640" s="2" t="s">
        <v>53</v>
      </c>
      <c r="D640" s="2" t="str">
        <f>"452644093"</f>
        <v>452644093</v>
      </c>
      <c r="E640" s="2" t="str">
        <f>"2021-03-01"</f>
        <v>2021-03-01</v>
      </c>
      <c r="F640" s="2" t="str">
        <f>"2024-03-01"</f>
        <v>2024-03-01</v>
      </c>
    </row>
    <row r="641" spans="1:6" ht="18" customHeight="1">
      <c r="A641" s="2">
        <v>639</v>
      </c>
      <c r="B641" s="2" t="s">
        <v>1253</v>
      </c>
      <c r="C641" s="2" t="s">
        <v>53</v>
      </c>
      <c r="D641" s="2" t="str">
        <f>"452644093"</f>
        <v>452644093</v>
      </c>
      <c r="E641" s="2" t="str">
        <f>"2021-09-01"</f>
        <v>2021-09-01</v>
      </c>
      <c r="F641" s="2" t="str">
        <f>"2023-09-01"</f>
        <v>2023-09-01</v>
      </c>
    </row>
    <row r="642" spans="1:6" ht="18" customHeight="1">
      <c r="A642" s="2">
        <v>640</v>
      </c>
      <c r="B642" s="2" t="s">
        <v>1254</v>
      </c>
      <c r="C642" s="2" t="s">
        <v>53</v>
      </c>
      <c r="D642" s="2" t="str">
        <f>"452644093"</f>
        <v>452644093</v>
      </c>
      <c r="E642" s="2" t="str">
        <f>"2022-05-01"</f>
        <v>2022-05-01</v>
      </c>
      <c r="F642" s="2" t="str">
        <f>"2024-05-01"</f>
        <v>2024-05-01</v>
      </c>
    </row>
    <row r="643" spans="1:6" ht="18" customHeight="1">
      <c r="A643" s="2">
        <v>641</v>
      </c>
      <c r="B643" s="2" t="s">
        <v>1175</v>
      </c>
      <c r="C643" s="2" t="s">
        <v>82</v>
      </c>
      <c r="D643" s="2" t="str">
        <f>"452644047"</f>
        <v>452644047</v>
      </c>
      <c r="E643" s="2" t="str">
        <f>"2021-01-01"</f>
        <v>2021-01-01</v>
      </c>
      <c r="F643" s="2" t="str">
        <f>"2026-01-01"</f>
        <v>2026-01-01</v>
      </c>
    </row>
    <row r="644" spans="1:6" ht="18" customHeight="1">
      <c r="A644" s="2">
        <v>642</v>
      </c>
      <c r="B644" s="2" t="s">
        <v>1176</v>
      </c>
      <c r="C644" s="2" t="s">
        <v>82</v>
      </c>
      <c r="D644" s="2" t="str">
        <f>"452644047"</f>
        <v>452644047</v>
      </c>
      <c r="E644" s="2" t="str">
        <f>"2021-07-01"</f>
        <v>2021-07-01</v>
      </c>
      <c r="F644" s="2" t="str">
        <f>"2026-06-01"</f>
        <v>2026-06-01</v>
      </c>
    </row>
    <row r="645" spans="1:6" ht="18" customHeight="1">
      <c r="A645" s="2">
        <v>643</v>
      </c>
      <c r="B645" s="2" t="s">
        <v>1177</v>
      </c>
      <c r="C645" s="2" t="s">
        <v>82</v>
      </c>
      <c r="D645" s="2" t="str">
        <f>"452644047"</f>
        <v>452644047</v>
      </c>
      <c r="E645" s="2" t="str">
        <f>"2021-04-01"</f>
        <v>2021-04-01</v>
      </c>
      <c r="F645" s="2" t="str">
        <f>"2026-04-01"</f>
        <v>2026-04-01</v>
      </c>
    </row>
    <row r="646" spans="1:6" ht="18" customHeight="1">
      <c r="A646" s="2">
        <v>644</v>
      </c>
      <c r="B646" s="2" t="s">
        <v>1178</v>
      </c>
      <c r="C646" s="2" t="s">
        <v>82</v>
      </c>
      <c r="D646" s="2" t="str">
        <f>"452644047"</f>
        <v>452644047</v>
      </c>
      <c r="E646" s="2" t="str">
        <f>"2021-01-01"</f>
        <v>2021-01-01</v>
      </c>
      <c r="F646" s="2" t="str">
        <f>"2026-01-01"</f>
        <v>2026-01-01</v>
      </c>
    </row>
    <row r="647" spans="1:6" ht="18" customHeight="1">
      <c r="A647" s="2">
        <v>645</v>
      </c>
      <c r="B647" s="2" t="s">
        <v>1179</v>
      </c>
      <c r="C647" s="2" t="s">
        <v>82</v>
      </c>
      <c r="D647" s="2" t="str">
        <f>"452644047"</f>
        <v>452644047</v>
      </c>
      <c r="E647" s="2" t="str">
        <f>"2021-01-01"</f>
        <v>2021-01-01</v>
      </c>
      <c r="F647" s="2" t="str">
        <f>"2026-01-01"</f>
        <v>2026-01-01</v>
      </c>
    </row>
    <row r="648" spans="1:6" ht="18" customHeight="1">
      <c r="A648" s="2">
        <v>646</v>
      </c>
      <c r="B648" s="2" t="s">
        <v>1180</v>
      </c>
      <c r="C648" s="2" t="s">
        <v>82</v>
      </c>
      <c r="D648" s="2" t="str">
        <f>"452644047"</f>
        <v>452644047</v>
      </c>
      <c r="E648" s="2" t="str">
        <f>"2021-07-01"</f>
        <v>2021-07-01</v>
      </c>
      <c r="F648" s="2" t="str">
        <f>"2026-07-01"</f>
        <v>2026-07-01</v>
      </c>
    </row>
    <row r="649" spans="1:6" ht="18" customHeight="1">
      <c r="A649" s="2">
        <v>647</v>
      </c>
      <c r="B649" s="2" t="s">
        <v>1181</v>
      </c>
      <c r="C649" s="2" t="s">
        <v>82</v>
      </c>
      <c r="D649" s="2" t="str">
        <f>"452644047"</f>
        <v>452644047</v>
      </c>
      <c r="E649" s="2" t="str">
        <f>"2021-01-01"</f>
        <v>2021-01-01</v>
      </c>
      <c r="F649" s="2" t="str">
        <f>"2026-01-01"</f>
        <v>2026-01-01</v>
      </c>
    </row>
    <row r="650" spans="1:6" ht="18" customHeight="1">
      <c r="A650" s="2">
        <v>648</v>
      </c>
      <c r="B650" s="2" t="s">
        <v>1182</v>
      </c>
      <c r="C650" s="2" t="s">
        <v>82</v>
      </c>
      <c r="D650" s="2" t="str">
        <f>"452644047"</f>
        <v>452644047</v>
      </c>
      <c r="E650" s="2" t="str">
        <f>"2021-01-01"</f>
        <v>2021-01-01</v>
      </c>
      <c r="F650" s="2" t="str">
        <f>"2026-01-01"</f>
        <v>2026-01-01</v>
      </c>
    </row>
    <row r="651" spans="1:6" ht="18" customHeight="1">
      <c r="A651" s="2">
        <v>649</v>
      </c>
      <c r="B651" s="2" t="s">
        <v>1183</v>
      </c>
      <c r="C651" s="2" t="s">
        <v>82</v>
      </c>
      <c r="D651" s="2" t="str">
        <f>"452644047"</f>
        <v>452644047</v>
      </c>
      <c r="E651" s="2" t="str">
        <f>"2021-07-01"</f>
        <v>2021-07-01</v>
      </c>
      <c r="F651" s="2" t="str">
        <f>"2026-07-01"</f>
        <v>2026-07-01</v>
      </c>
    </row>
    <row r="652" spans="1:6" ht="18" customHeight="1">
      <c r="A652" s="2">
        <v>650</v>
      </c>
      <c r="B652" s="2" t="s">
        <v>1184</v>
      </c>
      <c r="C652" s="2" t="s">
        <v>82</v>
      </c>
      <c r="D652" s="2" t="str">
        <f>"452644047"</f>
        <v>452644047</v>
      </c>
      <c r="E652" s="2" t="str">
        <f>"2021-01-01"</f>
        <v>2021-01-01</v>
      </c>
      <c r="F652" s="2" t="str">
        <f>"2026-01-01"</f>
        <v>2026-01-01</v>
      </c>
    </row>
    <row r="653" spans="1:6" ht="18" customHeight="1">
      <c r="A653" s="2">
        <v>651</v>
      </c>
      <c r="B653" s="2" t="s">
        <v>1185</v>
      </c>
      <c r="C653" s="2" t="s">
        <v>82</v>
      </c>
      <c r="D653" s="2" t="str">
        <f>"452644047"</f>
        <v>452644047</v>
      </c>
      <c r="E653" s="2" t="str">
        <f>"2021-07-01"</f>
        <v>2021-07-01</v>
      </c>
      <c r="F653" s="2" t="str">
        <f>"2026-07-01"</f>
        <v>2026-07-01</v>
      </c>
    </row>
    <row r="654" spans="1:6" ht="18" customHeight="1">
      <c r="A654" s="2">
        <v>652</v>
      </c>
      <c r="B654" s="2" t="s">
        <v>1186</v>
      </c>
      <c r="C654" s="2" t="s">
        <v>82</v>
      </c>
      <c r="D654" s="2" t="str">
        <f>"452644047"</f>
        <v>452644047</v>
      </c>
      <c r="E654" s="2" t="str">
        <f>"2022-05-01"</f>
        <v>2022-05-01</v>
      </c>
      <c r="F654" s="2" t="str">
        <f>"2027-05-01"</f>
        <v>2027-05-01</v>
      </c>
    </row>
    <row r="655" spans="1:6" ht="18" customHeight="1">
      <c r="A655" s="2">
        <v>653</v>
      </c>
      <c r="B655" s="2" t="s">
        <v>1187</v>
      </c>
      <c r="C655" s="2" t="s">
        <v>82</v>
      </c>
      <c r="D655" s="2" t="str">
        <f>"452644047"</f>
        <v>452644047</v>
      </c>
      <c r="E655" s="2" t="str">
        <f>"2021-01-01"</f>
        <v>2021-01-01</v>
      </c>
      <c r="F655" s="2" t="str">
        <f>"2026-01-01"</f>
        <v>2026-01-01</v>
      </c>
    </row>
    <row r="656" spans="1:6" ht="18" customHeight="1">
      <c r="A656" s="2">
        <v>654</v>
      </c>
      <c r="B656" s="2" t="s">
        <v>1188</v>
      </c>
      <c r="C656" s="2" t="s">
        <v>82</v>
      </c>
      <c r="D656" s="2" t="str">
        <f>"452644047"</f>
        <v>452644047</v>
      </c>
      <c r="E656" s="2" t="str">
        <f>"2021-01-01"</f>
        <v>2021-01-01</v>
      </c>
      <c r="F656" s="2" t="str">
        <f>"2026-01-01"</f>
        <v>2026-01-01</v>
      </c>
    </row>
    <row r="657" spans="1:6" ht="18" customHeight="1">
      <c r="A657" s="2">
        <v>655</v>
      </c>
      <c r="B657" s="2" t="s">
        <v>1189</v>
      </c>
      <c r="C657" s="2" t="s">
        <v>82</v>
      </c>
      <c r="D657" s="2" t="str">
        <f>"452644047"</f>
        <v>452644047</v>
      </c>
      <c r="E657" s="2" t="str">
        <f>"2021-01-01"</f>
        <v>2021-01-01</v>
      </c>
      <c r="F657" s="2" t="str">
        <f>"2026-01-01"</f>
        <v>2026-01-01</v>
      </c>
    </row>
    <row r="658" spans="1:6" ht="18" customHeight="1">
      <c r="A658" s="2">
        <v>656</v>
      </c>
      <c r="B658" s="2" t="s">
        <v>1190</v>
      </c>
      <c r="C658" s="2" t="s">
        <v>82</v>
      </c>
      <c r="D658" s="2" t="str">
        <f>"452644047"</f>
        <v>452644047</v>
      </c>
      <c r="E658" s="2" t="str">
        <f>"2021-07-01"</f>
        <v>2021-07-01</v>
      </c>
      <c r="F658" s="2" t="str">
        <f>"2026-07-01"</f>
        <v>2026-07-01</v>
      </c>
    </row>
    <row r="659" spans="1:6" ht="18" customHeight="1">
      <c r="A659" s="2">
        <v>657</v>
      </c>
      <c r="B659" s="2" t="s">
        <v>1191</v>
      </c>
      <c r="C659" s="2" t="s">
        <v>82</v>
      </c>
      <c r="D659" s="2" t="str">
        <f>"452644047"</f>
        <v>452644047</v>
      </c>
      <c r="E659" s="2" t="str">
        <f>"2022-07-01"</f>
        <v>2022-07-01</v>
      </c>
      <c r="F659" s="2" t="str">
        <f>"2027-07-01"</f>
        <v>2027-07-01</v>
      </c>
    </row>
    <row r="660" spans="1:6" ht="18" customHeight="1">
      <c r="A660" s="2">
        <v>658</v>
      </c>
      <c r="B660" s="2" t="s">
        <v>1192</v>
      </c>
      <c r="C660" s="2" t="s">
        <v>82</v>
      </c>
      <c r="D660" s="2" t="str">
        <f>"452644047"</f>
        <v>452644047</v>
      </c>
      <c r="E660" s="2" t="str">
        <f>"2021-01-01"</f>
        <v>2021-01-01</v>
      </c>
      <c r="F660" s="2" t="str">
        <f>"2026-01-01"</f>
        <v>2026-01-01</v>
      </c>
    </row>
    <row r="661" spans="1:6" ht="18" customHeight="1">
      <c r="A661" s="2">
        <v>659</v>
      </c>
      <c r="B661" s="2" t="s">
        <v>1193</v>
      </c>
      <c r="C661" s="2" t="s">
        <v>82</v>
      </c>
      <c r="D661" s="2" t="str">
        <f>"452644047"</f>
        <v>452644047</v>
      </c>
      <c r="E661" s="2" t="str">
        <f>"2021-01-01"</f>
        <v>2021-01-01</v>
      </c>
      <c r="F661" s="2" t="str">
        <f>"2025-01-01"</f>
        <v>2025-01-01</v>
      </c>
    </row>
    <row r="662" spans="1:6" ht="18" customHeight="1">
      <c r="A662" s="2">
        <v>660</v>
      </c>
      <c r="B662" s="2" t="s">
        <v>1194</v>
      </c>
      <c r="C662" s="2" t="s">
        <v>82</v>
      </c>
      <c r="D662" s="2" t="str">
        <f>"452644047"</f>
        <v>452644047</v>
      </c>
      <c r="E662" s="2" t="str">
        <f>"2021-01-01"</f>
        <v>2021-01-01</v>
      </c>
      <c r="F662" s="2" t="str">
        <f>"2026-01-01"</f>
        <v>2026-01-01</v>
      </c>
    </row>
    <row r="663" spans="1:6" ht="18" customHeight="1">
      <c r="A663" s="2">
        <v>661</v>
      </c>
      <c r="B663" s="2" t="s">
        <v>1195</v>
      </c>
      <c r="C663" s="2" t="s">
        <v>82</v>
      </c>
      <c r="D663" s="2" t="str">
        <f>"452644047"</f>
        <v>452644047</v>
      </c>
      <c r="E663" s="2" t="str">
        <f>"2021-01-01"</f>
        <v>2021-01-01</v>
      </c>
      <c r="F663" s="2" t="str">
        <f>"2026-01-01"</f>
        <v>2026-01-01</v>
      </c>
    </row>
    <row r="664" spans="1:6" ht="18" customHeight="1">
      <c r="A664" s="2">
        <v>662</v>
      </c>
      <c r="B664" s="2" t="s">
        <v>1196</v>
      </c>
      <c r="C664" s="2" t="s">
        <v>82</v>
      </c>
      <c r="D664" s="2" t="str">
        <f>"452644047"</f>
        <v>452644047</v>
      </c>
      <c r="E664" s="2" t="str">
        <f>"2022-04-01"</f>
        <v>2022-04-01</v>
      </c>
      <c r="F664" s="2" t="str">
        <f>"2027-04-01"</f>
        <v>2027-04-01</v>
      </c>
    </row>
    <row r="665" spans="1:6" ht="18" customHeight="1">
      <c r="A665" s="2">
        <v>663</v>
      </c>
      <c r="B665" s="2" t="s">
        <v>1197</v>
      </c>
      <c r="C665" s="2" t="s">
        <v>82</v>
      </c>
      <c r="D665" s="2" t="str">
        <f>"452644047"</f>
        <v>452644047</v>
      </c>
      <c r="E665" s="2" t="str">
        <f>"2021-01-01"</f>
        <v>2021-01-01</v>
      </c>
      <c r="F665" s="2" t="str">
        <f>"2026-01-01"</f>
        <v>2026-01-01</v>
      </c>
    </row>
    <row r="666" spans="1:6" ht="18" customHeight="1">
      <c r="A666" s="2">
        <v>664</v>
      </c>
      <c r="B666" s="2" t="s">
        <v>1198</v>
      </c>
      <c r="C666" s="2" t="s">
        <v>82</v>
      </c>
      <c r="D666" s="2" t="str">
        <f>"452644047"</f>
        <v>452644047</v>
      </c>
      <c r="E666" s="2" t="str">
        <f>"2021-07-01"</f>
        <v>2021-07-01</v>
      </c>
      <c r="F666" s="2" t="str">
        <f>"2026-07-01"</f>
        <v>2026-07-01</v>
      </c>
    </row>
    <row r="667" spans="1:6" ht="18" customHeight="1">
      <c r="A667" s="2">
        <v>665</v>
      </c>
      <c r="B667" s="2" t="s">
        <v>1199</v>
      </c>
      <c r="C667" s="2" t="s">
        <v>82</v>
      </c>
      <c r="D667" s="2" t="str">
        <f>"452644047"</f>
        <v>452644047</v>
      </c>
      <c r="E667" s="2" t="str">
        <f>"2022-04-01"</f>
        <v>2022-04-01</v>
      </c>
      <c r="F667" s="2" t="str">
        <f>"2027-04-01"</f>
        <v>2027-04-01</v>
      </c>
    </row>
    <row r="668" spans="1:6" ht="18" customHeight="1">
      <c r="A668" s="2">
        <v>666</v>
      </c>
      <c r="B668" s="2" t="s">
        <v>1200</v>
      </c>
      <c r="C668" s="2" t="s">
        <v>82</v>
      </c>
      <c r="D668" s="2" t="str">
        <f>"452644047"</f>
        <v>452644047</v>
      </c>
      <c r="E668" s="2" t="str">
        <f>"2021-01-01"</f>
        <v>2021-01-01</v>
      </c>
      <c r="F668" s="2" t="str">
        <f>"2026-01-01"</f>
        <v>2026-01-01</v>
      </c>
    </row>
    <row r="669" spans="1:6" ht="18" customHeight="1">
      <c r="A669" s="2">
        <v>667</v>
      </c>
      <c r="B669" s="2" t="s">
        <v>1201</v>
      </c>
      <c r="C669" s="2" t="s">
        <v>82</v>
      </c>
      <c r="D669" s="2" t="str">
        <f>"452644047"</f>
        <v>452644047</v>
      </c>
      <c r="E669" s="2" t="str">
        <f>"2022-06-01"</f>
        <v>2022-06-01</v>
      </c>
      <c r="F669" s="2" t="str">
        <f>"2027-06-01"</f>
        <v>2027-06-01</v>
      </c>
    </row>
    <row r="670" spans="1:6" ht="18" customHeight="1">
      <c r="A670" s="2">
        <v>668</v>
      </c>
      <c r="B670" s="2" t="s">
        <v>1202</v>
      </c>
      <c r="C670" s="2" t="s">
        <v>82</v>
      </c>
      <c r="D670" s="2" t="str">
        <f>"452644047"</f>
        <v>452644047</v>
      </c>
      <c r="E670" s="2" t="str">
        <f>"2021-01-01"</f>
        <v>2021-01-01</v>
      </c>
      <c r="F670" s="2" t="str">
        <f>"2026-01-01"</f>
        <v>2026-01-01</v>
      </c>
    </row>
    <row r="671" spans="1:6" ht="18" customHeight="1">
      <c r="A671" s="2">
        <v>669</v>
      </c>
      <c r="B671" s="2" t="s">
        <v>1203</v>
      </c>
      <c r="C671" s="2" t="s">
        <v>82</v>
      </c>
      <c r="D671" s="2" t="str">
        <f>"452644047"</f>
        <v>452644047</v>
      </c>
      <c r="E671" s="2" t="str">
        <f>"2021-01-01"</f>
        <v>2021-01-01</v>
      </c>
      <c r="F671" s="2" t="str">
        <f>"2026-01-01"</f>
        <v>2026-01-01</v>
      </c>
    </row>
    <row r="672" spans="1:6" ht="18" customHeight="1">
      <c r="A672" s="2">
        <v>670</v>
      </c>
      <c r="B672" s="2" t="s">
        <v>1204</v>
      </c>
      <c r="C672" s="2" t="s">
        <v>82</v>
      </c>
      <c r="D672" s="2" t="str">
        <f>"452644047"</f>
        <v>452644047</v>
      </c>
      <c r="E672" s="2" t="str">
        <f>"2021-01-01"</f>
        <v>2021-01-01</v>
      </c>
      <c r="F672" s="2" t="str">
        <f>"2026-01-01"</f>
        <v>2026-01-01</v>
      </c>
    </row>
    <row r="673" spans="1:6" ht="18" customHeight="1">
      <c r="A673" s="2">
        <v>671</v>
      </c>
      <c r="B673" s="2" t="s">
        <v>1205</v>
      </c>
      <c r="C673" s="2" t="s">
        <v>82</v>
      </c>
      <c r="D673" s="2" t="str">
        <f>"452644047"</f>
        <v>452644047</v>
      </c>
      <c r="E673" s="2" t="str">
        <f>"2021-11-01"</f>
        <v>2021-11-01</v>
      </c>
      <c r="F673" s="2" t="str">
        <f>"2026-11-01"</f>
        <v>2026-11-01</v>
      </c>
    </row>
    <row r="674" spans="1:6" ht="18" customHeight="1">
      <c r="A674" s="2">
        <v>672</v>
      </c>
      <c r="B674" s="2" t="s">
        <v>1206</v>
      </c>
      <c r="C674" s="2" t="s">
        <v>82</v>
      </c>
      <c r="D674" s="2" t="str">
        <f>"452644047"</f>
        <v>452644047</v>
      </c>
      <c r="E674" s="2" t="str">
        <f>"2021-01-01"</f>
        <v>2021-01-01</v>
      </c>
      <c r="F674" s="2" t="str">
        <f>"2026-01-01"</f>
        <v>2026-01-01</v>
      </c>
    </row>
    <row r="675" spans="1:6" ht="18" customHeight="1">
      <c r="A675" s="2">
        <v>673</v>
      </c>
      <c r="B675" s="2" t="s">
        <v>1207</v>
      </c>
      <c r="C675" s="2" t="s">
        <v>82</v>
      </c>
      <c r="D675" s="2" t="str">
        <f>"452644047"</f>
        <v>452644047</v>
      </c>
      <c r="E675" s="2" t="str">
        <f>"2021-07-01"</f>
        <v>2021-07-01</v>
      </c>
      <c r="F675" s="2" t="str">
        <f>"2026-07-01"</f>
        <v>2026-07-01</v>
      </c>
    </row>
    <row r="676" spans="1:6" ht="18" customHeight="1">
      <c r="A676" s="2">
        <v>674</v>
      </c>
      <c r="B676" s="2" t="s">
        <v>1208</v>
      </c>
      <c r="C676" s="2" t="s">
        <v>82</v>
      </c>
      <c r="D676" s="2" t="str">
        <f>"452644047"</f>
        <v>452644047</v>
      </c>
      <c r="E676" s="2" t="str">
        <f>"2021-12-01"</f>
        <v>2021-12-01</v>
      </c>
      <c r="F676" s="2" t="str">
        <f>"2026-12-01"</f>
        <v>2026-12-01</v>
      </c>
    </row>
    <row r="677" spans="1:6" ht="18" customHeight="1">
      <c r="A677" s="2">
        <v>675</v>
      </c>
      <c r="B677" s="2" t="s">
        <v>1209</v>
      </c>
      <c r="C677" s="2" t="s">
        <v>82</v>
      </c>
      <c r="D677" s="2" t="str">
        <f>"452644047"</f>
        <v>452644047</v>
      </c>
      <c r="E677" s="2" t="str">
        <f>"2021-10-01"</f>
        <v>2021-10-01</v>
      </c>
      <c r="F677" s="2" t="str">
        <f>"2026-10-01"</f>
        <v>2026-10-01</v>
      </c>
    </row>
    <row r="678" spans="1:6" ht="18" customHeight="1">
      <c r="A678" s="2">
        <v>676</v>
      </c>
      <c r="B678" s="2" t="s">
        <v>1210</v>
      </c>
      <c r="C678" s="2" t="s">
        <v>82</v>
      </c>
      <c r="D678" s="2" t="str">
        <f>"452644047"</f>
        <v>452644047</v>
      </c>
      <c r="E678" s="2" t="str">
        <f>"2021-01-01"</f>
        <v>2021-01-01</v>
      </c>
      <c r="F678" s="2" t="str">
        <f>"2026-01-01"</f>
        <v>2026-01-01</v>
      </c>
    </row>
    <row r="679" spans="1:6" ht="18" customHeight="1">
      <c r="A679" s="2">
        <v>677</v>
      </c>
      <c r="B679" s="2" t="s">
        <v>1211</v>
      </c>
      <c r="C679" s="2" t="s">
        <v>82</v>
      </c>
      <c r="D679" s="2" t="str">
        <f>"452644047"</f>
        <v>452644047</v>
      </c>
      <c r="E679" s="2" t="str">
        <f>"2021-01-01"</f>
        <v>2021-01-01</v>
      </c>
      <c r="F679" s="2" t="str">
        <f>"2026-01-01"</f>
        <v>2026-01-01</v>
      </c>
    </row>
    <row r="680" spans="1:6" ht="18" customHeight="1">
      <c r="A680" s="2">
        <v>678</v>
      </c>
      <c r="B680" s="2" t="s">
        <v>1212</v>
      </c>
      <c r="C680" s="2" t="s">
        <v>82</v>
      </c>
      <c r="D680" s="2" t="str">
        <f>"452644047"</f>
        <v>452644047</v>
      </c>
      <c r="E680" s="2" t="str">
        <f>"2021-01-01"</f>
        <v>2021-01-01</v>
      </c>
      <c r="F680" s="2" t="str">
        <f>"2026-01-01"</f>
        <v>2026-01-01</v>
      </c>
    </row>
    <row r="681" spans="1:6" ht="18" customHeight="1">
      <c r="A681" s="2">
        <v>679</v>
      </c>
      <c r="B681" s="2" t="s">
        <v>1213</v>
      </c>
      <c r="C681" s="2" t="s">
        <v>82</v>
      </c>
      <c r="D681" s="2" t="str">
        <f>"452644047"</f>
        <v>452644047</v>
      </c>
      <c r="E681" s="2" t="str">
        <f>"2021-01-01"</f>
        <v>2021-01-01</v>
      </c>
      <c r="F681" s="2" t="str">
        <f>"2026-01-01"</f>
        <v>2026-01-01</v>
      </c>
    </row>
    <row r="682" spans="1:6" ht="18" customHeight="1">
      <c r="A682" s="2">
        <v>680</v>
      </c>
      <c r="B682" s="2" t="s">
        <v>1214</v>
      </c>
      <c r="C682" s="2" t="s">
        <v>82</v>
      </c>
      <c r="D682" s="2" t="str">
        <f>"452644047"</f>
        <v>452644047</v>
      </c>
      <c r="E682" s="2" t="str">
        <f>"2022-03-01"</f>
        <v>2022-03-01</v>
      </c>
      <c r="F682" s="2" t="str">
        <f>"2027-03-01"</f>
        <v>2027-03-01</v>
      </c>
    </row>
    <row r="683" spans="1:6" ht="18" customHeight="1">
      <c r="A683" s="2">
        <v>681</v>
      </c>
      <c r="B683" s="2" t="s">
        <v>1215</v>
      </c>
      <c r="C683" s="2" t="s">
        <v>82</v>
      </c>
      <c r="D683" s="2" t="str">
        <f>"452644047"</f>
        <v>452644047</v>
      </c>
      <c r="E683" s="2" t="str">
        <f>"2021-01-01"</f>
        <v>2021-01-01</v>
      </c>
      <c r="F683" s="2" t="str">
        <f>"2026-01-01"</f>
        <v>2026-01-01</v>
      </c>
    </row>
    <row r="684" spans="1:6" ht="18" customHeight="1">
      <c r="A684" s="2">
        <v>682</v>
      </c>
      <c r="B684" s="2" t="s">
        <v>1216</v>
      </c>
      <c r="C684" s="2" t="s">
        <v>82</v>
      </c>
      <c r="D684" s="2" t="str">
        <f>"452644047"</f>
        <v>452644047</v>
      </c>
      <c r="E684" s="2" t="str">
        <f>"2021-01-01"</f>
        <v>2021-01-01</v>
      </c>
      <c r="F684" s="2" t="str">
        <f>"2026-01-01"</f>
        <v>2026-01-01</v>
      </c>
    </row>
    <row r="685" spans="1:6" ht="18" customHeight="1">
      <c r="A685" s="2">
        <v>683</v>
      </c>
      <c r="B685" s="2" t="s">
        <v>1217</v>
      </c>
      <c r="C685" s="2" t="s">
        <v>82</v>
      </c>
      <c r="D685" s="2" t="str">
        <f>"452644047"</f>
        <v>452644047</v>
      </c>
      <c r="E685" s="2" t="str">
        <f>"2021-08-01"</f>
        <v>2021-08-01</v>
      </c>
      <c r="F685" s="2" t="str">
        <f>"2026-08-01"</f>
        <v>2026-08-01</v>
      </c>
    </row>
    <row r="686" spans="1:6" ht="18" customHeight="1">
      <c r="A686" s="2">
        <v>684</v>
      </c>
      <c r="B686" s="2" t="s">
        <v>1218</v>
      </c>
      <c r="C686" s="2" t="s">
        <v>82</v>
      </c>
      <c r="D686" s="2" t="str">
        <f>"452644047"</f>
        <v>452644047</v>
      </c>
      <c r="E686" s="2" t="str">
        <f>"2021-01-01"</f>
        <v>2021-01-01</v>
      </c>
      <c r="F686" s="2" t="str">
        <f>"2026-01-01"</f>
        <v>2026-01-01</v>
      </c>
    </row>
    <row r="687" spans="1:6" ht="18" customHeight="1">
      <c r="A687" s="2">
        <v>685</v>
      </c>
      <c r="B687" s="2" t="s">
        <v>1219</v>
      </c>
      <c r="C687" s="2" t="s">
        <v>82</v>
      </c>
      <c r="D687" s="2" t="str">
        <f>"452644047"</f>
        <v>452644047</v>
      </c>
      <c r="E687" s="2" t="str">
        <f>"2021-01-01"</f>
        <v>2021-01-01</v>
      </c>
      <c r="F687" s="2" t="str">
        <f>"2026-01-01"</f>
        <v>2026-01-01</v>
      </c>
    </row>
    <row r="688" spans="1:6" ht="18" customHeight="1">
      <c r="A688" s="2">
        <v>686</v>
      </c>
      <c r="B688" s="2" t="s">
        <v>1220</v>
      </c>
      <c r="C688" s="2" t="s">
        <v>82</v>
      </c>
      <c r="D688" s="2" t="str">
        <f>"452644047"</f>
        <v>452644047</v>
      </c>
      <c r="E688" s="2" t="str">
        <f>"2021-08-01"</f>
        <v>2021-08-01</v>
      </c>
      <c r="F688" s="2" t="str">
        <f>"2026-08-01"</f>
        <v>2026-08-01</v>
      </c>
    </row>
    <row r="689" spans="1:6" ht="18" customHeight="1">
      <c r="A689" s="2">
        <v>687</v>
      </c>
      <c r="B689" s="2" t="s">
        <v>1221</v>
      </c>
      <c r="C689" s="2" t="s">
        <v>82</v>
      </c>
      <c r="D689" s="2" t="str">
        <f>"452644047"</f>
        <v>452644047</v>
      </c>
      <c r="E689" s="2" t="str">
        <f>"2021-03-01"</f>
        <v>2021-03-01</v>
      </c>
      <c r="F689" s="2" t="str">
        <f>"2026-03-01"</f>
        <v>2026-03-01</v>
      </c>
    </row>
    <row r="690" spans="1:6" ht="18" customHeight="1">
      <c r="A690" s="2">
        <v>688</v>
      </c>
      <c r="B690" s="2" t="s">
        <v>1222</v>
      </c>
      <c r="C690" s="2" t="s">
        <v>82</v>
      </c>
      <c r="D690" s="2" t="str">
        <f>"452644047"</f>
        <v>452644047</v>
      </c>
      <c r="E690" s="2" t="str">
        <f>"2022-06-01"</f>
        <v>2022-06-01</v>
      </c>
      <c r="F690" s="2" t="str">
        <f>"2027-06-01"</f>
        <v>2027-06-01</v>
      </c>
    </row>
    <row r="691" spans="1:6" ht="18" customHeight="1">
      <c r="A691" s="2">
        <v>689</v>
      </c>
      <c r="B691" s="2" t="s">
        <v>1223</v>
      </c>
      <c r="C691" s="2" t="s">
        <v>82</v>
      </c>
      <c r="D691" s="2" t="str">
        <f>"452644047"</f>
        <v>452644047</v>
      </c>
      <c r="E691" s="2" t="str">
        <f>"2022-05-01"</f>
        <v>2022-05-01</v>
      </c>
      <c r="F691" s="2" t="str">
        <f>"2027-05-01"</f>
        <v>2027-05-01</v>
      </c>
    </row>
    <row r="692" spans="1:6" ht="18" customHeight="1">
      <c r="A692" s="2">
        <v>690</v>
      </c>
      <c r="B692" s="2" t="s">
        <v>1224</v>
      </c>
      <c r="C692" s="2" t="s">
        <v>82</v>
      </c>
      <c r="D692" s="2" t="str">
        <f>"452644047"</f>
        <v>452644047</v>
      </c>
      <c r="E692" s="2" t="str">
        <f>"2021-12-01"</f>
        <v>2021-12-01</v>
      </c>
      <c r="F692" s="2" t="str">
        <f>"2026-12-01"</f>
        <v>2026-12-01</v>
      </c>
    </row>
    <row r="693" spans="1:6" ht="18" customHeight="1">
      <c r="A693" s="2">
        <v>691</v>
      </c>
      <c r="B693" s="2" t="s">
        <v>1225</v>
      </c>
      <c r="C693" s="2" t="s">
        <v>82</v>
      </c>
      <c r="D693" s="2" t="str">
        <f>"452644047"</f>
        <v>452644047</v>
      </c>
      <c r="E693" s="2" t="str">
        <f>"2021-01-01"</f>
        <v>2021-01-01</v>
      </c>
      <c r="F693" s="2" t="str">
        <f>"2026-01-01"</f>
        <v>2026-01-01</v>
      </c>
    </row>
    <row r="694" spans="1:6" ht="18" customHeight="1">
      <c r="A694" s="2">
        <v>692</v>
      </c>
      <c r="B694" s="2" t="s">
        <v>1226</v>
      </c>
      <c r="C694" s="2" t="s">
        <v>82</v>
      </c>
      <c r="D694" s="2" t="str">
        <f>"452644047"</f>
        <v>452644047</v>
      </c>
      <c r="E694" s="2" t="str">
        <f>"2021-01-01"</f>
        <v>2021-01-01</v>
      </c>
      <c r="F694" s="2" t="str">
        <f>"2026-01-01"</f>
        <v>2026-01-01</v>
      </c>
    </row>
    <row r="695" spans="1:6" ht="18" customHeight="1">
      <c r="A695" s="2">
        <v>693</v>
      </c>
      <c r="B695" s="2" t="s">
        <v>1227</v>
      </c>
      <c r="C695" s="2" t="s">
        <v>82</v>
      </c>
      <c r="D695" s="2" t="str">
        <f>"452644047"</f>
        <v>452644047</v>
      </c>
      <c r="E695" s="2" t="str">
        <f>"2021-07-01"</f>
        <v>2021-07-01</v>
      </c>
      <c r="F695" s="2" t="str">
        <f>"2026-07-01"</f>
        <v>2026-07-01</v>
      </c>
    </row>
    <row r="696" spans="1:6" ht="18" customHeight="1">
      <c r="A696" s="2">
        <v>694</v>
      </c>
      <c r="B696" s="2" t="s">
        <v>1228</v>
      </c>
      <c r="C696" s="2" t="s">
        <v>82</v>
      </c>
      <c r="D696" s="2" t="str">
        <f>"452644047"</f>
        <v>452644047</v>
      </c>
      <c r="E696" s="2" t="str">
        <f>"2021-02-01"</f>
        <v>2021-02-01</v>
      </c>
      <c r="F696" s="2" t="str">
        <f>"2026-02-01"</f>
        <v>2026-02-01</v>
      </c>
    </row>
    <row r="697" spans="1:6" ht="18" customHeight="1">
      <c r="A697" s="2">
        <v>695</v>
      </c>
      <c r="B697" s="2" t="s">
        <v>1229</v>
      </c>
      <c r="C697" s="2" t="s">
        <v>82</v>
      </c>
      <c r="D697" s="2" t="str">
        <f>"452644047"</f>
        <v>452644047</v>
      </c>
      <c r="E697" s="2" t="str">
        <f>"2021-01-01"</f>
        <v>2021-01-01</v>
      </c>
      <c r="F697" s="2" t="str">
        <f>"2026-01-01"</f>
        <v>2026-01-01</v>
      </c>
    </row>
    <row r="698" spans="1:6" ht="18" customHeight="1">
      <c r="A698" s="2">
        <v>696</v>
      </c>
      <c r="B698" s="2" t="s">
        <v>1230</v>
      </c>
      <c r="C698" s="2" t="s">
        <v>82</v>
      </c>
      <c r="D698" s="2" t="str">
        <f>"452644047"</f>
        <v>452644047</v>
      </c>
      <c r="E698" s="2" t="str">
        <f>"2021-01-01"</f>
        <v>2021-01-01</v>
      </c>
      <c r="F698" s="2" t="str">
        <f>"2026-01-01"</f>
        <v>2026-01-01</v>
      </c>
    </row>
    <row r="699" spans="1:6" ht="18" customHeight="1">
      <c r="A699" s="2">
        <v>697</v>
      </c>
      <c r="B699" s="2" t="s">
        <v>1231</v>
      </c>
      <c r="C699" s="2" t="s">
        <v>82</v>
      </c>
      <c r="D699" s="2" t="str">
        <f>"452644047"</f>
        <v>452644047</v>
      </c>
      <c r="E699" s="2" t="str">
        <f>"2021-01-01"</f>
        <v>2021-01-01</v>
      </c>
      <c r="F699" s="2" t="str">
        <f>"2026-01-01"</f>
        <v>2026-01-01</v>
      </c>
    </row>
    <row r="700" spans="1:6" ht="18" customHeight="1">
      <c r="A700" s="2">
        <v>698</v>
      </c>
      <c r="B700" s="2" t="s">
        <v>1232</v>
      </c>
      <c r="C700" s="2" t="s">
        <v>82</v>
      </c>
      <c r="D700" s="2" t="str">
        <f>"452644047"</f>
        <v>452644047</v>
      </c>
      <c r="E700" s="2" t="str">
        <f>"2021-01-01"</f>
        <v>2021-01-01</v>
      </c>
      <c r="F700" s="2" t="str">
        <f>"2026-01-01"</f>
        <v>2026-01-01</v>
      </c>
    </row>
    <row r="701" spans="1:6" ht="18" customHeight="1">
      <c r="A701" s="2">
        <v>699</v>
      </c>
      <c r="B701" s="2" t="s">
        <v>1233</v>
      </c>
      <c r="C701" s="2" t="s">
        <v>82</v>
      </c>
      <c r="D701" s="2" t="str">
        <f>"452644047"</f>
        <v>452644047</v>
      </c>
      <c r="E701" s="2" t="str">
        <f>"2021-07-01"</f>
        <v>2021-07-01</v>
      </c>
      <c r="F701" s="2" t="str">
        <f>"2026-07-01"</f>
        <v>2026-07-01</v>
      </c>
    </row>
    <row r="702" spans="1:6" ht="18" customHeight="1">
      <c r="A702" s="2">
        <v>700</v>
      </c>
      <c r="B702" s="2" t="s">
        <v>1234</v>
      </c>
      <c r="C702" s="2" t="s">
        <v>82</v>
      </c>
      <c r="D702" s="2" t="str">
        <f>"452644047"</f>
        <v>452644047</v>
      </c>
      <c r="E702" s="2" t="str">
        <f>"2021-01-01"</f>
        <v>2021-01-01</v>
      </c>
      <c r="F702" s="2" t="str">
        <f>"2026-01-01"</f>
        <v>2026-01-01</v>
      </c>
    </row>
    <row r="703" spans="1:6" ht="18" customHeight="1">
      <c r="A703" s="2">
        <v>701</v>
      </c>
      <c r="B703" s="2" t="s">
        <v>1235</v>
      </c>
      <c r="C703" s="2" t="s">
        <v>82</v>
      </c>
      <c r="D703" s="2" t="str">
        <f>"452644047"</f>
        <v>452644047</v>
      </c>
      <c r="E703" s="2" t="str">
        <f>"2022-03-01"</f>
        <v>2022-03-01</v>
      </c>
      <c r="F703" s="2" t="str">
        <f>"2027-03-01"</f>
        <v>2027-03-01</v>
      </c>
    </row>
    <row r="704" spans="1:6" ht="18" customHeight="1">
      <c r="A704" s="2">
        <v>702</v>
      </c>
      <c r="B704" s="2" t="s">
        <v>1236</v>
      </c>
      <c r="C704" s="2" t="s">
        <v>82</v>
      </c>
      <c r="D704" s="2" t="str">
        <f>"452644047"</f>
        <v>452644047</v>
      </c>
      <c r="E704" s="2" t="str">
        <f>"2021-01-01"</f>
        <v>2021-01-01</v>
      </c>
      <c r="F704" s="2" t="str">
        <f>"2026-01-01"</f>
        <v>2026-01-01</v>
      </c>
    </row>
    <row r="705" spans="1:6" ht="18" customHeight="1">
      <c r="A705" s="2">
        <v>703</v>
      </c>
      <c r="B705" s="2" t="s">
        <v>1237</v>
      </c>
      <c r="C705" s="2" t="s">
        <v>82</v>
      </c>
      <c r="D705" s="2" t="str">
        <f>"452644047"</f>
        <v>452644047</v>
      </c>
      <c r="E705" s="2" t="str">
        <f>"2020-12-01"</f>
        <v>2020-12-01</v>
      </c>
      <c r="F705" s="2" t="str">
        <f>"2025-12-01"</f>
        <v>2025-12-01</v>
      </c>
    </row>
    <row r="706" spans="1:6" ht="18" customHeight="1">
      <c r="A706" s="2">
        <v>704</v>
      </c>
      <c r="B706" s="2" t="s">
        <v>1238</v>
      </c>
      <c r="C706" s="2" t="s">
        <v>82</v>
      </c>
      <c r="D706" s="2" t="str">
        <f>"452644047"</f>
        <v>452644047</v>
      </c>
      <c r="E706" s="2" t="str">
        <f>"2022-07-01"</f>
        <v>2022-07-01</v>
      </c>
      <c r="F706" s="2" t="str">
        <f>"2027-07-01"</f>
        <v>2027-07-01</v>
      </c>
    </row>
    <row r="707" spans="1:6" ht="18" customHeight="1">
      <c r="A707" s="2">
        <v>705</v>
      </c>
      <c r="B707" s="2" t="s">
        <v>1162</v>
      </c>
      <c r="C707" s="2" t="s">
        <v>12</v>
      </c>
      <c r="D707" s="2" t="str">
        <f>"452643579"</f>
        <v>452643579</v>
      </c>
      <c r="E707" s="2" t="str">
        <f>"2020-08-01"</f>
        <v>2020-08-01</v>
      </c>
      <c r="F707" s="2" t="str">
        <f>"2023-08-01"</f>
        <v>2023-08-01</v>
      </c>
    </row>
    <row r="708" spans="1:6" ht="18" customHeight="1">
      <c r="A708" s="2">
        <v>706</v>
      </c>
      <c r="B708" s="2" t="s">
        <v>1163</v>
      </c>
      <c r="C708" s="2" t="s">
        <v>12</v>
      </c>
      <c r="D708" s="2" t="str">
        <f>"452643579"</f>
        <v>452643579</v>
      </c>
      <c r="E708" s="2" t="str">
        <f>"2023-01-01"</f>
        <v>2023-01-01</v>
      </c>
      <c r="F708" s="2" t="str">
        <f>"2026-01-01"</f>
        <v>2026-01-01</v>
      </c>
    </row>
    <row r="709" spans="1:6" ht="18" customHeight="1">
      <c r="A709" s="2">
        <v>707</v>
      </c>
      <c r="B709" s="2" t="s">
        <v>1164</v>
      </c>
      <c r="C709" s="2" t="s">
        <v>12</v>
      </c>
      <c r="D709" s="2" t="str">
        <f>"452643579"</f>
        <v>452643579</v>
      </c>
      <c r="E709" s="2" t="str">
        <f>"2020-09-01"</f>
        <v>2020-09-01</v>
      </c>
      <c r="F709" s="2" t="str">
        <f>"2023-08-01"</f>
        <v>2023-08-01</v>
      </c>
    </row>
    <row r="710" spans="1:6" ht="18" customHeight="1">
      <c r="A710" s="2">
        <v>708</v>
      </c>
      <c r="B710" s="2" t="s">
        <v>1165</v>
      </c>
      <c r="C710" s="2" t="s">
        <v>12</v>
      </c>
      <c r="D710" s="2" t="str">
        <f>"452643579"</f>
        <v>452643579</v>
      </c>
      <c r="E710" s="2" t="str">
        <f>"2022-09-01"</f>
        <v>2022-09-01</v>
      </c>
      <c r="F710" s="2" t="str">
        <f>"2200-09-01"</f>
        <v>2200-09-01</v>
      </c>
    </row>
    <row r="711" spans="1:6" ht="18" customHeight="1">
      <c r="A711" s="2">
        <v>709</v>
      </c>
      <c r="B711" s="2" t="s">
        <v>1166</v>
      </c>
      <c r="C711" s="2" t="s">
        <v>12</v>
      </c>
      <c r="D711" s="2" t="str">
        <f>"452643579"</f>
        <v>452643579</v>
      </c>
      <c r="E711" s="2" t="str">
        <f>"2021-12-01"</f>
        <v>2021-12-01</v>
      </c>
      <c r="F711" s="2" t="str">
        <f>"2200-12-01"</f>
        <v>2200-12-01</v>
      </c>
    </row>
    <row r="712" spans="1:6" ht="18" customHeight="1">
      <c r="A712" s="2">
        <v>710</v>
      </c>
      <c r="B712" s="2" t="s">
        <v>1167</v>
      </c>
      <c r="C712" s="2" t="s">
        <v>12</v>
      </c>
      <c r="D712" s="2" t="str">
        <f>"452643579"</f>
        <v>452643579</v>
      </c>
      <c r="E712" s="2" t="str">
        <f>"2021-09-01"</f>
        <v>2021-09-01</v>
      </c>
      <c r="F712" s="2" t="str">
        <f>"2024-09-01"</f>
        <v>2024-09-01</v>
      </c>
    </row>
    <row r="713" spans="1:6" ht="18" customHeight="1">
      <c r="A713" s="2">
        <v>711</v>
      </c>
      <c r="B713" s="2" t="s">
        <v>1168</v>
      </c>
      <c r="C713" s="2" t="s">
        <v>12</v>
      </c>
      <c r="D713" s="2" t="str">
        <f>"452643579"</f>
        <v>452643579</v>
      </c>
      <c r="E713" s="2" t="str">
        <f>"2022-05-01"</f>
        <v>2022-05-01</v>
      </c>
      <c r="F713" s="2" t="str">
        <f>"2025-05-01"</f>
        <v>2025-05-01</v>
      </c>
    </row>
    <row r="714" spans="1:6" ht="18" customHeight="1">
      <c r="A714" s="2">
        <v>712</v>
      </c>
      <c r="B714" s="2" t="s">
        <v>1169</v>
      </c>
      <c r="C714" s="2" t="s">
        <v>12</v>
      </c>
      <c r="D714" s="2" t="str">
        <f>"452643579"</f>
        <v>452643579</v>
      </c>
      <c r="E714" s="2" t="str">
        <f>"2021-07-01"</f>
        <v>2021-07-01</v>
      </c>
      <c r="F714" s="2" t="str">
        <f>"2024-07-01"</f>
        <v>2024-07-01</v>
      </c>
    </row>
    <row r="715" spans="1:6" ht="18" customHeight="1">
      <c r="A715" s="2">
        <v>713</v>
      </c>
      <c r="B715" s="2" t="s">
        <v>1170</v>
      </c>
      <c r="C715" s="2" t="s">
        <v>12</v>
      </c>
      <c r="D715" s="2" t="str">
        <f>"452643579"</f>
        <v>452643579</v>
      </c>
      <c r="E715" s="2" t="str">
        <f>"2023-03-01"</f>
        <v>2023-03-01</v>
      </c>
      <c r="F715" s="2" t="str">
        <f>"2026-03-01"</f>
        <v>2026-03-01</v>
      </c>
    </row>
    <row r="716" spans="1:6" ht="18" customHeight="1">
      <c r="A716" s="2">
        <v>714</v>
      </c>
      <c r="B716" s="2" t="s">
        <v>1171</v>
      </c>
      <c r="C716" s="2" t="s">
        <v>12</v>
      </c>
      <c r="D716" s="2" t="str">
        <f>"452643579"</f>
        <v>452643579</v>
      </c>
      <c r="E716" s="2" t="str">
        <f>"2022-08-01"</f>
        <v>2022-08-01</v>
      </c>
      <c r="F716" s="2" t="str">
        <f>"2023-08-01"</f>
        <v>2023-08-01</v>
      </c>
    </row>
    <row r="717" spans="1:6" ht="18" customHeight="1">
      <c r="A717" s="2">
        <v>715</v>
      </c>
      <c r="B717" s="2" t="s">
        <v>1172</v>
      </c>
      <c r="C717" s="2" t="s">
        <v>12</v>
      </c>
      <c r="D717" s="2" t="str">
        <f>"452643579"</f>
        <v>452643579</v>
      </c>
      <c r="E717" s="2" t="str">
        <f>"2022-08-01"</f>
        <v>2022-08-01</v>
      </c>
      <c r="F717" s="2" t="str">
        <f>"2200-08-01"</f>
        <v>2200-08-01</v>
      </c>
    </row>
    <row r="718" spans="1:6" ht="18" customHeight="1">
      <c r="A718" s="2">
        <v>716</v>
      </c>
      <c r="B718" s="2" t="s">
        <v>1173</v>
      </c>
      <c r="C718" s="2" t="s">
        <v>12</v>
      </c>
      <c r="D718" s="2" t="str">
        <f>"452643579"</f>
        <v>452643579</v>
      </c>
      <c r="E718" s="2" t="str">
        <f>"2021-06-01"</f>
        <v>2021-06-01</v>
      </c>
      <c r="F718" s="2" t="str">
        <f>"2024-06-01"</f>
        <v>2024-06-01</v>
      </c>
    </row>
    <row r="719" spans="1:6" ht="18" customHeight="1">
      <c r="A719" s="2">
        <v>717</v>
      </c>
      <c r="B719" s="2" t="s">
        <v>1174</v>
      </c>
      <c r="C719" s="2" t="s">
        <v>12</v>
      </c>
      <c r="D719" s="2" t="str">
        <f>"452643579"</f>
        <v>452643579</v>
      </c>
      <c r="E719" s="2" t="str">
        <f>"2022-02-01"</f>
        <v>2022-02-01</v>
      </c>
      <c r="F719" s="2" t="str">
        <f>"2025-02-01"</f>
        <v>2025-02-01</v>
      </c>
    </row>
    <row r="720" spans="1:6" ht="18" customHeight="1">
      <c r="A720" s="2">
        <v>718</v>
      </c>
      <c r="B720" s="2" t="s">
        <v>1145</v>
      </c>
      <c r="C720" s="2" t="s">
        <v>101</v>
      </c>
      <c r="D720" s="2" t="str">
        <f>"452643146"</f>
        <v>452643146</v>
      </c>
      <c r="E720" s="2" t="str">
        <f>"2021-01-01"</f>
        <v>2021-01-01</v>
      </c>
      <c r="F720" s="2" t="str">
        <f>"2023-01-01"</f>
        <v>2023-01-01</v>
      </c>
    </row>
    <row r="721" spans="1:6" ht="18" customHeight="1">
      <c r="A721" s="2">
        <v>719</v>
      </c>
      <c r="B721" s="2" t="s">
        <v>1146</v>
      </c>
      <c r="C721" s="2" t="s">
        <v>101</v>
      </c>
      <c r="D721" s="2" t="str">
        <f>"452643146"</f>
        <v>452643146</v>
      </c>
      <c r="E721" s="2" t="str">
        <f>"2021-03-01"</f>
        <v>2021-03-01</v>
      </c>
      <c r="F721" s="2" t="str">
        <f>"2023-03-01"</f>
        <v>2023-03-01</v>
      </c>
    </row>
    <row r="722" spans="1:6" ht="18" customHeight="1">
      <c r="A722" s="2">
        <v>720</v>
      </c>
      <c r="B722" s="2" t="s">
        <v>1147</v>
      </c>
      <c r="C722" s="2" t="s">
        <v>101</v>
      </c>
      <c r="D722" s="2" t="str">
        <f>"452643146"</f>
        <v>452643146</v>
      </c>
      <c r="E722" s="2" t="str">
        <f>"2021-11-01"</f>
        <v>2021-11-01</v>
      </c>
      <c r="F722" s="2" t="str">
        <f>"2023-11-01"</f>
        <v>2023-11-01</v>
      </c>
    </row>
    <row r="723" spans="1:6" ht="18" customHeight="1">
      <c r="A723" s="2">
        <v>721</v>
      </c>
      <c r="B723" s="2" t="s">
        <v>1148</v>
      </c>
      <c r="C723" s="2" t="s">
        <v>101</v>
      </c>
      <c r="D723" s="2" t="str">
        <f>"452643146"</f>
        <v>452643146</v>
      </c>
      <c r="E723" s="2" t="str">
        <f>"2021-08-01"</f>
        <v>2021-08-01</v>
      </c>
      <c r="F723" s="2" t="str">
        <f>"2023-08-01"</f>
        <v>2023-08-01</v>
      </c>
    </row>
    <row r="724" spans="1:6" ht="18" customHeight="1">
      <c r="A724" s="2">
        <v>722</v>
      </c>
      <c r="B724" s="2" t="s">
        <v>1149</v>
      </c>
      <c r="C724" s="2" t="s">
        <v>101</v>
      </c>
      <c r="D724" s="2" t="str">
        <f>"452643146"</f>
        <v>452643146</v>
      </c>
      <c r="E724" s="2" t="str">
        <f>"2020-12-01"</f>
        <v>2020-12-01</v>
      </c>
      <c r="F724" s="2" t="str">
        <f>"2023-12-01"</f>
        <v>2023-12-01</v>
      </c>
    </row>
    <row r="725" spans="1:6" ht="18" customHeight="1">
      <c r="A725" s="2">
        <v>723</v>
      </c>
      <c r="B725" s="2" t="s">
        <v>1150</v>
      </c>
      <c r="C725" s="2" t="s">
        <v>101</v>
      </c>
      <c r="D725" s="2" t="str">
        <f>"452643146"</f>
        <v>452643146</v>
      </c>
      <c r="E725" s="2" t="str">
        <f>"2020-04-01"</f>
        <v>2020-04-01</v>
      </c>
      <c r="F725" s="2" t="str">
        <f>"2023-04-01"</f>
        <v>2023-04-01</v>
      </c>
    </row>
    <row r="726" spans="1:6" ht="18" customHeight="1">
      <c r="A726" s="2">
        <v>724</v>
      </c>
      <c r="B726" s="2" t="s">
        <v>1151</v>
      </c>
      <c r="C726" s="2" t="s">
        <v>101</v>
      </c>
      <c r="D726" s="2" t="str">
        <f>"452643146"</f>
        <v>452643146</v>
      </c>
      <c r="E726" s="2" t="str">
        <f>"2020-10-01"</f>
        <v>2020-10-01</v>
      </c>
      <c r="F726" s="2" t="str">
        <f>"2023-10-01"</f>
        <v>2023-10-01</v>
      </c>
    </row>
    <row r="727" spans="1:6" ht="18" customHeight="1">
      <c r="A727" s="2">
        <v>725</v>
      </c>
      <c r="B727" s="2" t="s">
        <v>1152</v>
      </c>
      <c r="C727" s="2" t="s">
        <v>101</v>
      </c>
      <c r="D727" s="2" t="str">
        <f>"452643146"</f>
        <v>452643146</v>
      </c>
      <c r="E727" s="2" t="str">
        <f>"2019-09-01"</f>
        <v>2019-09-01</v>
      </c>
      <c r="F727" s="2" t="str">
        <f>"2023-09-01"</f>
        <v>2023-09-01</v>
      </c>
    </row>
    <row r="728" spans="1:6" ht="18" customHeight="1">
      <c r="A728" s="2">
        <v>726</v>
      </c>
      <c r="B728" s="2" t="s">
        <v>1153</v>
      </c>
      <c r="C728" s="2" t="s">
        <v>101</v>
      </c>
      <c r="D728" s="2" t="str">
        <f>"452643146"</f>
        <v>452643146</v>
      </c>
      <c r="E728" s="2" t="str">
        <f>"2017-08-01"</f>
        <v>2017-08-01</v>
      </c>
      <c r="F728" s="2" t="str">
        <f>"2023-08-01"</f>
        <v>2023-08-01</v>
      </c>
    </row>
    <row r="729" spans="1:6" ht="18" customHeight="1">
      <c r="A729" s="2">
        <v>727</v>
      </c>
      <c r="B729" s="2" t="s">
        <v>1154</v>
      </c>
      <c r="C729" s="2" t="s">
        <v>101</v>
      </c>
      <c r="D729" s="2" t="str">
        <f>"452643146"</f>
        <v>452643146</v>
      </c>
      <c r="E729" s="2" t="str">
        <f>"2021-05-01"</f>
        <v>2021-05-01</v>
      </c>
      <c r="F729" s="2" t="str">
        <f>"2023-05-01"</f>
        <v>2023-05-01</v>
      </c>
    </row>
    <row r="730" spans="1:6" ht="18" customHeight="1">
      <c r="A730" s="2">
        <v>728</v>
      </c>
      <c r="B730" s="2" t="s">
        <v>1155</v>
      </c>
      <c r="C730" s="2" t="s">
        <v>101</v>
      </c>
      <c r="D730" s="2" t="str">
        <f>"452643146"</f>
        <v>452643146</v>
      </c>
      <c r="E730" s="2" t="str">
        <f>"2021-03-01"</f>
        <v>2021-03-01</v>
      </c>
      <c r="F730" s="2" t="str">
        <f>"2023-03-01"</f>
        <v>2023-03-01</v>
      </c>
    </row>
    <row r="731" spans="1:6" ht="18" customHeight="1">
      <c r="A731" s="2">
        <v>729</v>
      </c>
      <c r="B731" s="2" t="s">
        <v>1156</v>
      </c>
      <c r="C731" s="2" t="s">
        <v>101</v>
      </c>
      <c r="D731" s="2" t="str">
        <f>"452643146"</f>
        <v>452643146</v>
      </c>
      <c r="E731" s="2" t="str">
        <f>"2020-08-01"</f>
        <v>2020-08-01</v>
      </c>
      <c r="F731" s="2" t="str">
        <f>"2022-08-01"</f>
        <v>2022-08-01</v>
      </c>
    </row>
    <row r="732" spans="1:6" ht="18" customHeight="1">
      <c r="A732" s="2">
        <v>730</v>
      </c>
      <c r="B732" s="2" t="s">
        <v>1157</v>
      </c>
      <c r="C732" s="2" t="s">
        <v>101</v>
      </c>
      <c r="D732" s="2" t="str">
        <f>"452643146"</f>
        <v>452643146</v>
      </c>
      <c r="E732" s="2" t="str">
        <f>"2021-01-01"</f>
        <v>2021-01-01</v>
      </c>
      <c r="F732" s="2" t="str">
        <f>"2023-01-01"</f>
        <v>2023-01-01</v>
      </c>
    </row>
    <row r="733" spans="1:6" ht="18" customHeight="1">
      <c r="A733" s="2">
        <v>731</v>
      </c>
      <c r="B733" s="2" t="s">
        <v>1158</v>
      </c>
      <c r="C733" s="2" t="s">
        <v>101</v>
      </c>
      <c r="D733" s="2" t="str">
        <f>"452643146"</f>
        <v>452643146</v>
      </c>
      <c r="E733" s="2" t="str">
        <f>"2020-01-01"</f>
        <v>2020-01-01</v>
      </c>
      <c r="F733" s="2" t="str">
        <f>"2023-01-01"</f>
        <v>2023-01-01</v>
      </c>
    </row>
    <row r="734" spans="1:6" ht="18" customHeight="1">
      <c r="A734" s="2">
        <v>732</v>
      </c>
      <c r="B734" s="2" t="s">
        <v>1159</v>
      </c>
      <c r="C734" s="2" t="s">
        <v>101</v>
      </c>
      <c r="D734" s="2" t="str">
        <f>"452643146"</f>
        <v>452643146</v>
      </c>
      <c r="E734" s="2" t="str">
        <f>"2020-09-01"</f>
        <v>2020-09-01</v>
      </c>
      <c r="F734" s="2" t="str">
        <f>"2023-09-01"</f>
        <v>2023-09-01</v>
      </c>
    </row>
    <row r="735" spans="1:6" ht="18" customHeight="1">
      <c r="A735" s="2">
        <v>733</v>
      </c>
      <c r="B735" s="2" t="s">
        <v>1160</v>
      </c>
      <c r="C735" s="2" t="s">
        <v>101</v>
      </c>
      <c r="D735" s="2" t="str">
        <f>"452643146"</f>
        <v>452643146</v>
      </c>
      <c r="E735" s="2" t="str">
        <f>"2020-01-01"</f>
        <v>2020-01-01</v>
      </c>
      <c r="F735" s="2" t="str">
        <f>"2023-01-01"</f>
        <v>2023-01-01</v>
      </c>
    </row>
    <row r="736" spans="1:6" ht="18" customHeight="1">
      <c r="A736" s="2">
        <v>734</v>
      </c>
      <c r="B736" s="2" t="s">
        <v>1161</v>
      </c>
      <c r="C736" s="2" t="s">
        <v>101</v>
      </c>
      <c r="D736" s="2" t="str">
        <f>"452643146"</f>
        <v>452643146</v>
      </c>
      <c r="E736" s="2" t="str">
        <f>"2021-07-01"</f>
        <v>2021-07-01</v>
      </c>
      <c r="F736" s="2" t="str">
        <f>"2023-07-01"</f>
        <v>2023-07-01</v>
      </c>
    </row>
    <row r="737" spans="1:6" ht="18" customHeight="1">
      <c r="A737" s="2">
        <v>735</v>
      </c>
      <c r="B737" s="2" t="s">
        <v>1144</v>
      </c>
      <c r="C737" s="2" t="s">
        <v>194</v>
      </c>
      <c r="D737" s="2" t="str">
        <f>"452642582"</f>
        <v>452642582</v>
      </c>
      <c r="E737" s="2" t="str">
        <f>"2021-01-01"</f>
        <v>2021-01-01</v>
      </c>
      <c r="F737" s="2" t="str">
        <f>"2022-12-01"</f>
        <v>2022-12-01</v>
      </c>
    </row>
    <row r="738" spans="1:6" ht="18" customHeight="1">
      <c r="A738" s="2">
        <v>736</v>
      </c>
      <c r="B738" s="2" t="s">
        <v>1138</v>
      </c>
      <c r="C738" s="2" t="s">
        <v>32</v>
      </c>
      <c r="D738" s="2" t="str">
        <f>"452642379"</f>
        <v>452642379</v>
      </c>
      <c r="E738" s="2" t="str">
        <f>"2021-08-01"</f>
        <v>2021-08-01</v>
      </c>
      <c r="F738" s="2" t="str">
        <f>"2023-08-01"</f>
        <v>2023-08-01</v>
      </c>
    </row>
    <row r="739" spans="1:6" ht="18" customHeight="1">
      <c r="A739" s="2">
        <v>737</v>
      </c>
      <c r="B739" s="2" t="s">
        <v>1139</v>
      </c>
      <c r="C739" s="2" t="s">
        <v>32</v>
      </c>
      <c r="D739" s="2" t="str">
        <f>"452642379"</f>
        <v>452642379</v>
      </c>
      <c r="E739" s="2" t="str">
        <f>"2018-08-01"</f>
        <v>2018-08-01</v>
      </c>
      <c r="F739" s="2" t="str">
        <f>"2023-08-01"</f>
        <v>2023-08-01</v>
      </c>
    </row>
    <row r="740" spans="1:6" ht="18" customHeight="1">
      <c r="A740" s="2">
        <v>738</v>
      </c>
      <c r="B740" s="2" t="s">
        <v>1140</v>
      </c>
      <c r="C740" s="2" t="s">
        <v>32</v>
      </c>
      <c r="D740" s="2" t="str">
        <f>"452642379"</f>
        <v>452642379</v>
      </c>
      <c r="E740" s="2" t="str">
        <f>"2018-10-01"</f>
        <v>2018-10-01</v>
      </c>
      <c r="F740" s="2" t="str">
        <f>"2023-10-01"</f>
        <v>2023-10-01</v>
      </c>
    </row>
    <row r="741" spans="1:6" ht="18" customHeight="1">
      <c r="A741" s="2">
        <v>739</v>
      </c>
      <c r="B741" s="2" t="s">
        <v>1141</v>
      </c>
      <c r="C741" s="2" t="s">
        <v>32</v>
      </c>
      <c r="D741" s="2" t="str">
        <f>"452642379"</f>
        <v>452642379</v>
      </c>
      <c r="E741" s="2" t="str">
        <f>"2017-12-01"</f>
        <v>2017-12-01</v>
      </c>
      <c r="F741" s="2" t="str">
        <f>"2023-12-01"</f>
        <v>2023-12-01</v>
      </c>
    </row>
    <row r="742" spans="1:6" ht="18" customHeight="1">
      <c r="A742" s="2">
        <v>740</v>
      </c>
      <c r="B742" s="2" t="s">
        <v>1142</v>
      </c>
      <c r="C742" s="2" t="s">
        <v>32</v>
      </c>
      <c r="D742" s="2" t="str">
        <f>"452642379"</f>
        <v>452642379</v>
      </c>
      <c r="E742" s="2" t="str">
        <f>"2021-11-01"</f>
        <v>2021-11-01</v>
      </c>
      <c r="F742" s="2" t="str">
        <f>"2023-11-01"</f>
        <v>2023-11-01</v>
      </c>
    </row>
    <row r="743" spans="1:6" ht="18" customHeight="1">
      <c r="A743" s="2">
        <v>741</v>
      </c>
      <c r="B743" s="2" t="s">
        <v>1143</v>
      </c>
      <c r="C743" s="2" t="s">
        <v>32</v>
      </c>
      <c r="D743" s="2" t="str">
        <f>"452642379"</f>
        <v>452642379</v>
      </c>
      <c r="E743" s="2" t="str">
        <f>"2021-05-01"</f>
        <v>2021-05-01</v>
      </c>
      <c r="F743" s="2" t="str">
        <f>"2023-05-01"</f>
        <v>2023-05-01</v>
      </c>
    </row>
    <row r="744" spans="1:6" ht="18" customHeight="1">
      <c r="A744" s="2">
        <v>742</v>
      </c>
      <c r="B744" s="2" t="s">
        <v>1132</v>
      </c>
      <c r="C744" s="2" t="s">
        <v>28</v>
      </c>
      <c r="D744" s="2" t="str">
        <f>"452642327"</f>
        <v>452642327</v>
      </c>
      <c r="E744" s="2" t="str">
        <f>"2022-01-01"</f>
        <v>2022-01-01</v>
      </c>
      <c r="F744" s="2" t="str">
        <f>"2024-09-01"</f>
        <v>2024-09-01</v>
      </c>
    </row>
    <row r="745" spans="1:6" ht="18" customHeight="1">
      <c r="A745" s="2">
        <v>743</v>
      </c>
      <c r="B745" s="2" t="s">
        <v>1133</v>
      </c>
      <c r="C745" s="2" t="s">
        <v>28</v>
      </c>
      <c r="D745" s="2" t="str">
        <f>"452642327"</f>
        <v>452642327</v>
      </c>
      <c r="E745" s="2" t="str">
        <f>"2022-01-01"</f>
        <v>2022-01-01</v>
      </c>
      <c r="F745" s="2" t="str">
        <f>"2024-09-01"</f>
        <v>2024-09-01</v>
      </c>
    </row>
    <row r="746" spans="1:6" ht="18" customHeight="1">
      <c r="A746" s="2">
        <v>744</v>
      </c>
      <c r="B746" s="2" t="s">
        <v>1134</v>
      </c>
      <c r="C746" s="2" t="s">
        <v>28</v>
      </c>
      <c r="D746" s="2" t="str">
        <f>"452642327"</f>
        <v>452642327</v>
      </c>
      <c r="E746" s="2" t="str">
        <f>"2022-01-01"</f>
        <v>2022-01-01</v>
      </c>
      <c r="F746" s="2" t="str">
        <f>"2024-09-01"</f>
        <v>2024-09-01</v>
      </c>
    </row>
    <row r="747" spans="1:6" ht="18" customHeight="1">
      <c r="A747" s="2">
        <v>745</v>
      </c>
      <c r="B747" s="2" t="s">
        <v>1135</v>
      </c>
      <c r="C747" s="2" t="s">
        <v>28</v>
      </c>
      <c r="D747" s="2" t="str">
        <f>"452642327"</f>
        <v>452642327</v>
      </c>
      <c r="E747" s="2" t="str">
        <f>"2022-02-01"</f>
        <v>2022-02-01</v>
      </c>
      <c r="F747" s="2" t="str">
        <f>"2025-03-01"</f>
        <v>2025-03-01</v>
      </c>
    </row>
    <row r="748" spans="1:6" ht="18" customHeight="1">
      <c r="A748" s="2">
        <v>746</v>
      </c>
      <c r="B748" s="2" t="s">
        <v>1136</v>
      </c>
      <c r="C748" s="2" t="s">
        <v>28</v>
      </c>
      <c r="D748" s="2" t="str">
        <f>"452642327"</f>
        <v>452642327</v>
      </c>
      <c r="E748" s="2" t="str">
        <f>"2022-04-01"</f>
        <v>2022-04-01</v>
      </c>
      <c r="F748" s="2" t="str">
        <f>"2025-03-01"</f>
        <v>2025-03-01</v>
      </c>
    </row>
    <row r="749" spans="1:6" ht="18" customHeight="1">
      <c r="A749" s="2">
        <v>747</v>
      </c>
      <c r="B749" s="2" t="s">
        <v>1137</v>
      </c>
      <c r="C749" s="2" t="s">
        <v>28</v>
      </c>
      <c r="D749" s="2" t="str">
        <f>"452642327"</f>
        <v>452642327</v>
      </c>
      <c r="E749" s="2" t="str">
        <f>"2022-03-01"</f>
        <v>2022-03-01</v>
      </c>
      <c r="F749" s="2" t="str">
        <f>"2025-03-01"</f>
        <v>2025-03-01</v>
      </c>
    </row>
    <row r="750" spans="1:6" ht="18" customHeight="1">
      <c r="A750" s="2">
        <v>748</v>
      </c>
      <c r="B750" s="2" t="s">
        <v>1130</v>
      </c>
      <c r="C750" s="2" t="s">
        <v>93</v>
      </c>
      <c r="D750" s="2" t="str">
        <f>"452640588"</f>
        <v>452640588</v>
      </c>
      <c r="E750" s="2" t="str">
        <f>"2020-11-01"</f>
        <v>2020-11-01</v>
      </c>
      <c r="F750" s="2" t="str">
        <f>"2022-12-01"</f>
        <v>2022-12-01</v>
      </c>
    </row>
    <row r="751" spans="1:6" ht="18" customHeight="1">
      <c r="A751" s="2">
        <v>749</v>
      </c>
      <c r="B751" s="2" t="s">
        <v>1131</v>
      </c>
      <c r="C751" s="2" t="s">
        <v>93</v>
      </c>
      <c r="D751" s="2" t="str">
        <f>"452640588"</f>
        <v>452640588</v>
      </c>
      <c r="E751" s="2" t="str">
        <f>"2021-07-01"</f>
        <v>2021-07-01</v>
      </c>
      <c r="F751" s="2" t="str">
        <f>"2022-12-01"</f>
        <v>2022-12-01</v>
      </c>
    </row>
    <row r="752" spans="1:6" ht="18" customHeight="1">
      <c r="A752" s="2">
        <v>750</v>
      </c>
      <c r="B752" s="2" t="s">
        <v>1126</v>
      </c>
      <c r="C752" s="2" t="s">
        <v>87</v>
      </c>
      <c r="D752" s="2" t="str">
        <f>"452640485"</f>
        <v>452640485</v>
      </c>
      <c r="E752" s="2" t="str">
        <f>"2022-01-01"</f>
        <v>2022-01-01</v>
      </c>
      <c r="F752" s="2" t="str">
        <f>"2023-12-01"</f>
        <v>2023-12-01</v>
      </c>
    </row>
    <row r="753" spans="1:6" ht="18" customHeight="1">
      <c r="A753" s="2">
        <v>751</v>
      </c>
      <c r="B753" s="2" t="s">
        <v>1127</v>
      </c>
      <c r="C753" s="2" t="s">
        <v>87</v>
      </c>
      <c r="D753" s="2" t="str">
        <f>"452640485"</f>
        <v>452640485</v>
      </c>
      <c r="E753" s="2" t="str">
        <f>"2022-01-01"</f>
        <v>2022-01-01</v>
      </c>
      <c r="F753" s="2" t="str">
        <f>"2023-12-01"</f>
        <v>2023-12-01</v>
      </c>
    </row>
    <row r="754" spans="1:6" ht="18" customHeight="1">
      <c r="A754" s="2">
        <v>752</v>
      </c>
      <c r="B754" s="2" t="s">
        <v>1128</v>
      </c>
      <c r="C754" s="2" t="s">
        <v>87</v>
      </c>
      <c r="D754" s="2" t="str">
        <f>"452640485"</f>
        <v>452640485</v>
      </c>
      <c r="E754" s="2" t="str">
        <f>"2022-01-01"</f>
        <v>2022-01-01</v>
      </c>
      <c r="F754" s="2" t="str">
        <f>"2023-12-01"</f>
        <v>2023-12-01</v>
      </c>
    </row>
    <row r="755" spans="1:6" ht="18" customHeight="1">
      <c r="A755" s="2">
        <v>753</v>
      </c>
      <c r="B755" s="2" t="s">
        <v>1129</v>
      </c>
      <c r="C755" s="2" t="s">
        <v>87</v>
      </c>
      <c r="D755" s="2" t="str">
        <f>"452640485"</f>
        <v>452640485</v>
      </c>
      <c r="E755" s="2" t="str">
        <f>"2022-01-01"</f>
        <v>2022-01-01</v>
      </c>
      <c r="F755" s="2" t="str">
        <f>"2023-12-01"</f>
        <v>2023-12-01</v>
      </c>
    </row>
    <row r="756" spans="1:6" ht="18" customHeight="1">
      <c r="A756" s="2">
        <v>754</v>
      </c>
      <c r="B756" s="2" t="s">
        <v>1125</v>
      </c>
      <c r="C756" s="2" t="s">
        <v>43</v>
      </c>
      <c r="D756" s="2" t="str">
        <f>"452640275"</f>
        <v>452640275</v>
      </c>
      <c r="E756" s="2" t="str">
        <f>"2022-06-01"</f>
        <v>2022-06-01</v>
      </c>
      <c r="F756" s="2" t="str">
        <f>"2025-06-01"</f>
        <v>2025-06-01</v>
      </c>
    </row>
    <row r="757" spans="1:6" ht="18" customHeight="1">
      <c r="A757" s="2">
        <v>755</v>
      </c>
      <c r="B757" s="2" t="s">
        <v>1119</v>
      </c>
      <c r="C757" s="2" t="s">
        <v>193</v>
      </c>
      <c r="D757" s="2" t="str">
        <f>"452640140"</f>
        <v>452640140</v>
      </c>
      <c r="E757" s="2" t="str">
        <f>"2022-01-01"</f>
        <v>2022-01-01</v>
      </c>
      <c r="F757" s="2" t="str">
        <f>"2025-12-01"</f>
        <v>2025-12-01</v>
      </c>
    </row>
    <row r="758" spans="1:6" ht="18" customHeight="1">
      <c r="A758" s="2">
        <v>756</v>
      </c>
      <c r="B758" s="2" t="s">
        <v>1120</v>
      </c>
      <c r="C758" s="2" t="s">
        <v>193</v>
      </c>
      <c r="D758" s="2" t="str">
        <f>"452640140"</f>
        <v>452640140</v>
      </c>
      <c r="E758" s="2" t="str">
        <f>"2022-01-01"</f>
        <v>2022-01-01</v>
      </c>
      <c r="F758" s="2" t="str">
        <f>"2025-12-01"</f>
        <v>2025-12-01</v>
      </c>
    </row>
    <row r="759" spans="1:6" ht="18" customHeight="1">
      <c r="A759" s="2">
        <v>757</v>
      </c>
      <c r="B759" s="2" t="s">
        <v>1121</v>
      </c>
      <c r="C759" s="2" t="s">
        <v>193</v>
      </c>
      <c r="D759" s="2" t="str">
        <f>"452640140"</f>
        <v>452640140</v>
      </c>
      <c r="E759" s="2" t="str">
        <f>"2022-04-01"</f>
        <v>2022-04-01</v>
      </c>
      <c r="F759" s="2" t="str">
        <f>"2025-04-01"</f>
        <v>2025-04-01</v>
      </c>
    </row>
    <row r="760" spans="1:6" ht="18" customHeight="1">
      <c r="A760" s="2">
        <v>758</v>
      </c>
      <c r="B760" s="2" t="s">
        <v>1122</v>
      </c>
      <c r="C760" s="2" t="s">
        <v>193</v>
      </c>
      <c r="D760" s="2" t="str">
        <f>"452640140"</f>
        <v>452640140</v>
      </c>
      <c r="E760" s="2" t="str">
        <f>"2022-01-01"</f>
        <v>2022-01-01</v>
      </c>
      <c r="F760" s="2" t="str">
        <f>"2025-12-01"</f>
        <v>2025-12-01</v>
      </c>
    </row>
    <row r="761" spans="1:6" ht="18" customHeight="1">
      <c r="A761" s="2">
        <v>759</v>
      </c>
      <c r="B761" s="2" t="s">
        <v>1123</v>
      </c>
      <c r="C761" s="2" t="s">
        <v>193</v>
      </c>
      <c r="D761" s="2" t="str">
        <f>"452640140"</f>
        <v>452640140</v>
      </c>
      <c r="E761" s="2" t="str">
        <f>"2022-05-01"</f>
        <v>2022-05-01</v>
      </c>
      <c r="F761" s="2" t="str">
        <f>"2025-05-01"</f>
        <v>2025-05-01</v>
      </c>
    </row>
    <row r="762" spans="1:6" ht="18" customHeight="1">
      <c r="A762" s="2">
        <v>760</v>
      </c>
      <c r="B762" s="2" t="s">
        <v>1124</v>
      </c>
      <c r="C762" s="2" t="s">
        <v>193</v>
      </c>
      <c r="D762" s="2" t="str">
        <f>"452640140"</f>
        <v>452640140</v>
      </c>
      <c r="E762" s="2" t="str">
        <f>"2022-01-01"</f>
        <v>2022-01-01</v>
      </c>
      <c r="F762" s="2" t="str">
        <f>"2025-12-01"</f>
        <v>2025-12-01</v>
      </c>
    </row>
    <row r="763" spans="1:6" ht="18" customHeight="1">
      <c r="A763" s="2">
        <v>761</v>
      </c>
      <c r="B763" s="2" t="s">
        <v>1078</v>
      </c>
      <c r="C763" s="2" t="s">
        <v>36</v>
      </c>
      <c r="D763" s="2" t="str">
        <f>"452638354"</f>
        <v>452638354</v>
      </c>
      <c r="E763" s="2" t="str">
        <f>"2021-06-01"</f>
        <v>2021-06-01</v>
      </c>
      <c r="F763" s="2" t="str">
        <f>"2023-06-01"</f>
        <v>2023-06-01</v>
      </c>
    </row>
    <row r="764" spans="1:6" ht="18" customHeight="1">
      <c r="A764" s="2">
        <v>762</v>
      </c>
      <c r="B764" s="2" t="s">
        <v>1079</v>
      </c>
      <c r="C764" s="2" t="s">
        <v>36</v>
      </c>
      <c r="D764" s="2" t="str">
        <f>"452638354"</f>
        <v>452638354</v>
      </c>
      <c r="E764" s="2" t="str">
        <f>"2022-07-01"</f>
        <v>2022-07-01</v>
      </c>
      <c r="F764" s="2" t="str">
        <f>"2023-06-01"</f>
        <v>2023-06-01</v>
      </c>
    </row>
    <row r="765" spans="1:6" ht="18" customHeight="1">
      <c r="A765" s="2">
        <v>763</v>
      </c>
      <c r="B765" s="2" t="s">
        <v>1080</v>
      </c>
      <c r="C765" s="2" t="s">
        <v>36</v>
      </c>
      <c r="D765" s="2" t="str">
        <f>"452638354"</f>
        <v>452638354</v>
      </c>
      <c r="E765" s="2" t="str">
        <f>"2021-06-01"</f>
        <v>2021-06-01</v>
      </c>
      <c r="F765" s="2" t="str">
        <f>"2023-06-01"</f>
        <v>2023-06-01</v>
      </c>
    </row>
    <row r="766" spans="1:6" ht="18" customHeight="1">
      <c r="A766" s="2">
        <v>764</v>
      </c>
      <c r="B766" s="2" t="s">
        <v>1081</v>
      </c>
      <c r="C766" s="2" t="s">
        <v>36</v>
      </c>
      <c r="D766" s="2" t="str">
        <f>"452638354"</f>
        <v>452638354</v>
      </c>
      <c r="E766" s="2" t="str">
        <f>"2021-07-01"</f>
        <v>2021-07-01</v>
      </c>
      <c r="F766" s="2" t="str">
        <f>"2024-06-01"</f>
        <v>2024-06-01</v>
      </c>
    </row>
    <row r="767" spans="1:6" ht="18" customHeight="1">
      <c r="A767" s="2">
        <v>765</v>
      </c>
      <c r="B767" s="2" t="s">
        <v>1082</v>
      </c>
      <c r="C767" s="2" t="s">
        <v>36</v>
      </c>
      <c r="D767" s="2" t="str">
        <f>"452638354"</f>
        <v>452638354</v>
      </c>
      <c r="E767" s="2" t="str">
        <f>"2022-07-01"</f>
        <v>2022-07-01</v>
      </c>
      <c r="F767" s="2" t="str">
        <f>"2025-06-01"</f>
        <v>2025-06-01</v>
      </c>
    </row>
    <row r="768" spans="1:6" ht="18" customHeight="1">
      <c r="A768" s="2">
        <v>766</v>
      </c>
      <c r="B768" s="2" t="s">
        <v>1083</v>
      </c>
      <c r="C768" s="2" t="s">
        <v>36</v>
      </c>
      <c r="D768" s="2" t="str">
        <f>"452638354"</f>
        <v>452638354</v>
      </c>
      <c r="E768" s="2" t="str">
        <f>"2021-07-01"</f>
        <v>2021-07-01</v>
      </c>
      <c r="F768" s="2" t="str">
        <f>"2024-06-01"</f>
        <v>2024-06-01</v>
      </c>
    </row>
    <row r="769" spans="1:6" ht="18" customHeight="1">
      <c r="A769" s="2">
        <v>767</v>
      </c>
      <c r="B769" s="2" t="s">
        <v>1084</v>
      </c>
      <c r="C769" s="2" t="s">
        <v>36</v>
      </c>
      <c r="D769" s="2" t="str">
        <f>"452638354"</f>
        <v>452638354</v>
      </c>
      <c r="E769" s="2" t="str">
        <f>"2022-07-01"</f>
        <v>2022-07-01</v>
      </c>
      <c r="F769" s="2" t="str">
        <f>"2025-06-01"</f>
        <v>2025-06-01</v>
      </c>
    </row>
    <row r="770" spans="1:6" ht="18" customHeight="1">
      <c r="A770" s="2">
        <v>768</v>
      </c>
      <c r="B770" s="2" t="s">
        <v>1085</v>
      </c>
      <c r="C770" s="2" t="s">
        <v>36</v>
      </c>
      <c r="D770" s="2" t="str">
        <f>"452638354"</f>
        <v>452638354</v>
      </c>
      <c r="E770" s="2" t="str">
        <f>"2021-07-01"</f>
        <v>2021-07-01</v>
      </c>
      <c r="F770" s="2" t="str">
        <f>"2024-06-01"</f>
        <v>2024-06-01</v>
      </c>
    </row>
    <row r="771" spans="1:6" ht="18" customHeight="1">
      <c r="A771" s="2">
        <v>769</v>
      </c>
      <c r="B771" s="2" t="s">
        <v>1086</v>
      </c>
      <c r="C771" s="2" t="s">
        <v>36</v>
      </c>
      <c r="D771" s="2" t="str">
        <f>"452638354"</f>
        <v>452638354</v>
      </c>
      <c r="E771" s="2" t="str">
        <f>"2021-07-01"</f>
        <v>2021-07-01</v>
      </c>
      <c r="F771" s="2" t="str">
        <f>"2024-06-01"</f>
        <v>2024-06-01</v>
      </c>
    </row>
    <row r="772" spans="1:6" ht="18" customHeight="1">
      <c r="A772" s="2">
        <v>770</v>
      </c>
      <c r="B772" s="2" t="s">
        <v>1087</v>
      </c>
      <c r="C772" s="2" t="s">
        <v>36</v>
      </c>
      <c r="D772" s="2" t="str">
        <f>"452638354"</f>
        <v>452638354</v>
      </c>
      <c r="E772" s="2" t="str">
        <f>"2019-11-01"</f>
        <v>2019-11-01</v>
      </c>
      <c r="F772" s="2" t="str">
        <f>"2023-11-01"</f>
        <v>2023-11-01</v>
      </c>
    </row>
    <row r="773" spans="1:6" ht="18" customHeight="1">
      <c r="A773" s="2">
        <v>771</v>
      </c>
      <c r="B773" s="2" t="s">
        <v>1088</v>
      </c>
      <c r="C773" s="2" t="s">
        <v>36</v>
      </c>
      <c r="D773" s="2" t="str">
        <f>"452638354"</f>
        <v>452638354</v>
      </c>
      <c r="E773" s="2" t="str">
        <f>"2022-07-01"</f>
        <v>2022-07-01</v>
      </c>
      <c r="F773" s="2" t="str">
        <f>"2025-06-01"</f>
        <v>2025-06-01</v>
      </c>
    </row>
    <row r="774" spans="1:6" ht="18" customHeight="1">
      <c r="A774" s="2">
        <v>772</v>
      </c>
      <c r="B774" s="2" t="s">
        <v>1089</v>
      </c>
      <c r="C774" s="2" t="s">
        <v>36</v>
      </c>
      <c r="D774" s="2" t="str">
        <f>"452638354"</f>
        <v>452638354</v>
      </c>
      <c r="E774" s="2" t="str">
        <f>"2020-07-01"</f>
        <v>2020-07-01</v>
      </c>
      <c r="F774" s="2" t="str">
        <f>"2023-06-01"</f>
        <v>2023-06-01</v>
      </c>
    </row>
    <row r="775" spans="1:6" ht="18" customHeight="1">
      <c r="A775" s="2">
        <v>773</v>
      </c>
      <c r="B775" s="2" t="s">
        <v>1090</v>
      </c>
      <c r="C775" s="2" t="s">
        <v>36</v>
      </c>
      <c r="D775" s="2" t="str">
        <f>"452638354"</f>
        <v>452638354</v>
      </c>
      <c r="E775" s="2" t="str">
        <f>"2022-07-01"</f>
        <v>2022-07-01</v>
      </c>
      <c r="F775" s="2" t="str">
        <f>"2025-06-01"</f>
        <v>2025-06-01</v>
      </c>
    </row>
    <row r="776" spans="1:6" ht="18" customHeight="1">
      <c r="A776" s="2">
        <v>774</v>
      </c>
      <c r="B776" s="2" t="s">
        <v>1091</v>
      </c>
      <c r="C776" s="2" t="s">
        <v>36</v>
      </c>
      <c r="D776" s="2" t="str">
        <f>"452638354"</f>
        <v>452638354</v>
      </c>
      <c r="E776" s="2" t="str">
        <f>"2022-06-01"</f>
        <v>2022-06-01</v>
      </c>
      <c r="F776" s="2" t="str">
        <f>"2023-06-01"</f>
        <v>2023-06-01</v>
      </c>
    </row>
    <row r="777" spans="1:6" ht="18" customHeight="1">
      <c r="A777" s="2">
        <v>775</v>
      </c>
      <c r="B777" s="2" t="s">
        <v>1092</v>
      </c>
      <c r="C777" s="2" t="s">
        <v>36</v>
      </c>
      <c r="D777" s="2" t="str">
        <f>"452638354"</f>
        <v>452638354</v>
      </c>
      <c r="E777" s="2" t="str">
        <f>"2021-07-01"</f>
        <v>2021-07-01</v>
      </c>
      <c r="F777" s="2" t="str">
        <f>"2024-06-01"</f>
        <v>2024-06-01</v>
      </c>
    </row>
    <row r="778" spans="1:6" ht="18" customHeight="1">
      <c r="A778" s="2">
        <v>776</v>
      </c>
      <c r="B778" s="2" t="s">
        <v>1093</v>
      </c>
      <c r="C778" s="2" t="s">
        <v>36</v>
      </c>
      <c r="D778" s="2" t="str">
        <f>"452638354"</f>
        <v>452638354</v>
      </c>
      <c r="E778" s="2" t="str">
        <f>"2020-07-01"</f>
        <v>2020-07-01</v>
      </c>
      <c r="F778" s="2" t="str">
        <f>"2023-06-01"</f>
        <v>2023-06-01</v>
      </c>
    </row>
    <row r="779" spans="1:6" ht="18" customHeight="1">
      <c r="A779" s="2">
        <v>777</v>
      </c>
      <c r="B779" s="2" t="s">
        <v>1094</v>
      </c>
      <c r="C779" s="2" t="s">
        <v>36</v>
      </c>
      <c r="D779" s="2" t="str">
        <f>"452638354"</f>
        <v>452638354</v>
      </c>
      <c r="E779" s="2" t="str">
        <f>"2019-10-01"</f>
        <v>2019-10-01</v>
      </c>
      <c r="F779" s="2" t="str">
        <f>"2023-10-01"</f>
        <v>2023-10-01</v>
      </c>
    </row>
    <row r="780" spans="1:6" ht="18" customHeight="1">
      <c r="A780" s="2">
        <v>778</v>
      </c>
      <c r="B780" s="2" t="s">
        <v>1095</v>
      </c>
      <c r="C780" s="2" t="s">
        <v>36</v>
      </c>
      <c r="D780" s="2" t="str">
        <f>"452638354"</f>
        <v>452638354</v>
      </c>
      <c r="E780" s="2" t="str">
        <f>"2021-04-01"</f>
        <v>2021-04-01</v>
      </c>
      <c r="F780" s="2" t="str">
        <f>"2023-04-01"</f>
        <v>2023-04-01</v>
      </c>
    </row>
    <row r="781" spans="1:6" ht="18" customHeight="1">
      <c r="A781" s="2">
        <v>779</v>
      </c>
      <c r="B781" s="2" t="s">
        <v>1096</v>
      </c>
      <c r="C781" s="2" t="s">
        <v>36</v>
      </c>
      <c r="D781" s="2" t="str">
        <f>"452638354"</f>
        <v>452638354</v>
      </c>
      <c r="E781" s="2" t="str">
        <f>"2022-07-01"</f>
        <v>2022-07-01</v>
      </c>
      <c r="F781" s="2" t="str">
        <f>"2025-06-01"</f>
        <v>2025-06-01</v>
      </c>
    </row>
    <row r="782" spans="1:6" ht="18" customHeight="1">
      <c r="A782" s="2">
        <v>780</v>
      </c>
      <c r="B782" s="2" t="s">
        <v>1097</v>
      </c>
      <c r="C782" s="2" t="s">
        <v>36</v>
      </c>
      <c r="D782" s="2" t="str">
        <f>"452638354"</f>
        <v>452638354</v>
      </c>
      <c r="E782" s="2" t="str">
        <f>"2020-07-01"</f>
        <v>2020-07-01</v>
      </c>
      <c r="F782" s="2" t="str">
        <f>"2023-06-01"</f>
        <v>2023-06-01</v>
      </c>
    </row>
    <row r="783" spans="1:6" ht="18" customHeight="1">
      <c r="A783" s="2">
        <v>781</v>
      </c>
      <c r="B783" s="2" t="s">
        <v>1098</v>
      </c>
      <c r="C783" s="2" t="s">
        <v>36</v>
      </c>
      <c r="D783" s="2" t="str">
        <f>"452638354"</f>
        <v>452638354</v>
      </c>
      <c r="E783" s="2" t="str">
        <f>"2021-07-01"</f>
        <v>2021-07-01</v>
      </c>
      <c r="F783" s="2" t="str">
        <f>"2024-06-01"</f>
        <v>2024-06-01</v>
      </c>
    </row>
    <row r="784" spans="1:6" ht="18" customHeight="1">
      <c r="A784" s="2">
        <v>782</v>
      </c>
      <c r="B784" s="2" t="s">
        <v>1099</v>
      </c>
      <c r="C784" s="2" t="s">
        <v>36</v>
      </c>
      <c r="D784" s="2" t="str">
        <f>"452638354"</f>
        <v>452638354</v>
      </c>
      <c r="E784" s="2" t="str">
        <f>"2019-07-01"</f>
        <v>2019-07-01</v>
      </c>
      <c r="F784" s="2" t="str">
        <f>"2023-07-01"</f>
        <v>2023-07-01</v>
      </c>
    </row>
    <row r="785" spans="1:6" ht="18" customHeight="1">
      <c r="A785" s="2">
        <v>783</v>
      </c>
      <c r="B785" s="2" t="s">
        <v>1100</v>
      </c>
      <c r="C785" s="2" t="s">
        <v>36</v>
      </c>
      <c r="D785" s="2" t="str">
        <f>"452638354"</f>
        <v>452638354</v>
      </c>
      <c r="E785" s="2" t="str">
        <f>"2022-04-01"</f>
        <v>2022-04-01</v>
      </c>
      <c r="F785" s="2" t="str">
        <f>"2023-06-01"</f>
        <v>2023-06-01</v>
      </c>
    </row>
    <row r="786" spans="1:6" ht="18" customHeight="1">
      <c r="A786" s="2">
        <v>784</v>
      </c>
      <c r="B786" s="2" t="s">
        <v>1101</v>
      </c>
      <c r="C786" s="2" t="s">
        <v>36</v>
      </c>
      <c r="D786" s="2" t="str">
        <f>"452638354"</f>
        <v>452638354</v>
      </c>
      <c r="E786" s="2" t="str">
        <f>"2020-07-01"</f>
        <v>2020-07-01</v>
      </c>
      <c r="F786" s="2" t="str">
        <f>"2023-06-01"</f>
        <v>2023-06-01</v>
      </c>
    </row>
    <row r="787" spans="1:6" ht="18" customHeight="1">
      <c r="A787" s="2">
        <v>785</v>
      </c>
      <c r="B787" s="2" t="s">
        <v>1102</v>
      </c>
      <c r="C787" s="2" t="s">
        <v>36</v>
      </c>
      <c r="D787" s="2" t="str">
        <f>"452638354"</f>
        <v>452638354</v>
      </c>
      <c r="E787" s="2" t="str">
        <f>"2021-07-01"</f>
        <v>2021-07-01</v>
      </c>
      <c r="F787" s="2" t="str">
        <f>"2024-06-01"</f>
        <v>2024-06-01</v>
      </c>
    </row>
    <row r="788" spans="1:6" ht="18" customHeight="1">
      <c r="A788" s="2">
        <v>786</v>
      </c>
      <c r="B788" s="2" t="s">
        <v>1103</v>
      </c>
      <c r="C788" s="2" t="s">
        <v>36</v>
      </c>
      <c r="D788" s="2" t="str">
        <f>"452638354"</f>
        <v>452638354</v>
      </c>
      <c r="E788" s="2" t="str">
        <f>"2022-04-01"</f>
        <v>2022-04-01</v>
      </c>
      <c r="F788" s="2" t="str">
        <f>"2023-06-01"</f>
        <v>2023-06-01</v>
      </c>
    </row>
    <row r="789" spans="1:6" ht="18" customHeight="1">
      <c r="A789" s="2">
        <v>787</v>
      </c>
      <c r="B789" s="2" t="s">
        <v>1104</v>
      </c>
      <c r="C789" s="2" t="s">
        <v>36</v>
      </c>
      <c r="D789" s="2" t="str">
        <f>"452638354"</f>
        <v>452638354</v>
      </c>
      <c r="E789" s="2" t="str">
        <f>"2021-07-01"</f>
        <v>2021-07-01</v>
      </c>
      <c r="F789" s="2" t="str">
        <f>"2024-06-01"</f>
        <v>2024-06-01</v>
      </c>
    </row>
    <row r="790" spans="1:6" ht="18" customHeight="1">
      <c r="A790" s="2">
        <v>788</v>
      </c>
      <c r="B790" s="2" t="s">
        <v>1105</v>
      </c>
      <c r="C790" s="2" t="s">
        <v>36</v>
      </c>
      <c r="D790" s="2" t="str">
        <f>"452638354"</f>
        <v>452638354</v>
      </c>
      <c r="E790" s="2" t="str">
        <f>"2021-07-01"</f>
        <v>2021-07-01</v>
      </c>
      <c r="F790" s="2" t="str">
        <f>"2024-06-01"</f>
        <v>2024-06-01</v>
      </c>
    </row>
    <row r="791" spans="1:6" ht="18" customHeight="1">
      <c r="A791" s="2">
        <v>789</v>
      </c>
      <c r="B791" s="2" t="s">
        <v>1106</v>
      </c>
      <c r="C791" s="2" t="s">
        <v>36</v>
      </c>
      <c r="D791" s="2" t="str">
        <f>"452638354"</f>
        <v>452638354</v>
      </c>
      <c r="E791" s="2" t="str">
        <f>"2022-06-01"</f>
        <v>2022-06-01</v>
      </c>
      <c r="F791" s="2" t="str">
        <f>"2023-06-01"</f>
        <v>2023-06-01</v>
      </c>
    </row>
    <row r="792" spans="1:6" ht="18" customHeight="1">
      <c r="A792" s="2">
        <v>790</v>
      </c>
      <c r="B792" s="2" t="s">
        <v>1107</v>
      </c>
      <c r="C792" s="2" t="s">
        <v>36</v>
      </c>
      <c r="D792" s="2" t="str">
        <f>"452638354"</f>
        <v>452638354</v>
      </c>
      <c r="E792" s="2" t="str">
        <f>"2021-07-01"</f>
        <v>2021-07-01</v>
      </c>
      <c r="F792" s="2" t="str">
        <f>"2024-06-01"</f>
        <v>2024-06-01</v>
      </c>
    </row>
    <row r="793" spans="1:6" ht="18" customHeight="1">
      <c r="A793" s="2">
        <v>791</v>
      </c>
      <c r="B793" s="2" t="s">
        <v>1108</v>
      </c>
      <c r="C793" s="2" t="s">
        <v>36</v>
      </c>
      <c r="D793" s="2" t="str">
        <f>"452638354"</f>
        <v>452638354</v>
      </c>
      <c r="E793" s="2" t="str">
        <f>"2022-07-01"</f>
        <v>2022-07-01</v>
      </c>
      <c r="F793" s="2" t="str">
        <f>"2024-06-01"</f>
        <v>2024-06-01</v>
      </c>
    </row>
    <row r="794" spans="1:6" ht="18" customHeight="1">
      <c r="A794" s="2">
        <v>792</v>
      </c>
      <c r="B794" s="2" t="s">
        <v>1109</v>
      </c>
      <c r="C794" s="2" t="s">
        <v>36</v>
      </c>
      <c r="D794" s="2" t="str">
        <f>"452638354"</f>
        <v>452638354</v>
      </c>
      <c r="E794" s="2" t="str">
        <f>"2021-08-01"</f>
        <v>2021-08-01</v>
      </c>
      <c r="F794" s="2" t="str">
        <f>"2023-06-01"</f>
        <v>2023-06-01</v>
      </c>
    </row>
    <row r="795" spans="1:6" ht="18" customHeight="1">
      <c r="A795" s="2">
        <v>793</v>
      </c>
      <c r="B795" s="2" t="s">
        <v>1110</v>
      </c>
      <c r="C795" s="2" t="s">
        <v>36</v>
      </c>
      <c r="D795" s="2" t="str">
        <f>"452638354"</f>
        <v>452638354</v>
      </c>
      <c r="E795" s="2" t="str">
        <f>"2022-07-01"</f>
        <v>2022-07-01</v>
      </c>
      <c r="F795" s="2" t="str">
        <f>"2025-06-01"</f>
        <v>2025-06-01</v>
      </c>
    </row>
    <row r="796" spans="1:6" ht="18" customHeight="1">
      <c r="A796" s="2">
        <v>794</v>
      </c>
      <c r="B796" s="2" t="s">
        <v>1111</v>
      </c>
      <c r="C796" s="2" t="s">
        <v>36</v>
      </c>
      <c r="D796" s="2" t="str">
        <f>"452638354"</f>
        <v>452638354</v>
      </c>
      <c r="E796" s="2" t="str">
        <f>"2022-07-01"</f>
        <v>2022-07-01</v>
      </c>
      <c r="F796" s="2" t="str">
        <f>"2025-06-01"</f>
        <v>2025-06-01</v>
      </c>
    </row>
    <row r="797" spans="1:6" ht="18" customHeight="1">
      <c r="A797" s="2">
        <v>795</v>
      </c>
      <c r="B797" s="2" t="s">
        <v>1112</v>
      </c>
      <c r="C797" s="2" t="s">
        <v>36</v>
      </c>
      <c r="D797" s="2" t="str">
        <f>"452638354"</f>
        <v>452638354</v>
      </c>
      <c r="E797" s="2" t="str">
        <f>"2020-05-01"</f>
        <v>2020-05-01</v>
      </c>
      <c r="F797" s="2" t="str">
        <f>"2023-05-01"</f>
        <v>2023-05-01</v>
      </c>
    </row>
    <row r="798" spans="1:6" ht="18" customHeight="1">
      <c r="A798" s="2">
        <v>796</v>
      </c>
      <c r="B798" s="2" t="s">
        <v>1113</v>
      </c>
      <c r="C798" s="2" t="s">
        <v>36</v>
      </c>
      <c r="D798" s="2" t="str">
        <f>"452638354"</f>
        <v>452638354</v>
      </c>
      <c r="E798" s="2" t="str">
        <f>"2021-07-01"</f>
        <v>2021-07-01</v>
      </c>
      <c r="F798" s="2" t="str">
        <f>"2024-06-01"</f>
        <v>2024-06-01</v>
      </c>
    </row>
    <row r="799" spans="1:6" ht="18" customHeight="1">
      <c r="A799" s="2">
        <v>797</v>
      </c>
      <c r="B799" s="2" t="s">
        <v>1114</v>
      </c>
      <c r="C799" s="2" t="s">
        <v>36</v>
      </c>
      <c r="D799" s="2" t="str">
        <f>"452638354"</f>
        <v>452638354</v>
      </c>
      <c r="E799" s="2" t="str">
        <f>"2020-07-01"</f>
        <v>2020-07-01</v>
      </c>
      <c r="F799" s="2" t="str">
        <f>"2023-06-01"</f>
        <v>2023-06-01</v>
      </c>
    </row>
    <row r="800" spans="1:6" ht="18" customHeight="1">
      <c r="A800" s="2">
        <v>798</v>
      </c>
      <c r="B800" s="2" t="s">
        <v>1115</v>
      </c>
      <c r="C800" s="2" t="s">
        <v>36</v>
      </c>
      <c r="D800" s="2" t="str">
        <f>"452638354"</f>
        <v>452638354</v>
      </c>
      <c r="E800" s="2" t="str">
        <f>"2020-07-01"</f>
        <v>2020-07-01</v>
      </c>
      <c r="F800" s="2" t="str">
        <f>"2023-06-01"</f>
        <v>2023-06-01</v>
      </c>
    </row>
    <row r="801" spans="1:6" ht="18" customHeight="1">
      <c r="A801" s="2">
        <v>799</v>
      </c>
      <c r="B801" s="2" t="s">
        <v>1116</v>
      </c>
      <c r="C801" s="2" t="s">
        <v>36</v>
      </c>
      <c r="D801" s="2" t="str">
        <f>"452638354"</f>
        <v>452638354</v>
      </c>
      <c r="E801" s="2" t="str">
        <f>"2021-07-01"</f>
        <v>2021-07-01</v>
      </c>
      <c r="F801" s="2" t="str">
        <f>"2024-06-01"</f>
        <v>2024-06-01</v>
      </c>
    </row>
    <row r="802" spans="1:6" ht="18" customHeight="1">
      <c r="A802" s="2">
        <v>800</v>
      </c>
      <c r="B802" s="2" t="s">
        <v>1117</v>
      </c>
      <c r="C802" s="2" t="s">
        <v>36</v>
      </c>
      <c r="D802" s="2" t="str">
        <f>"452638354"</f>
        <v>452638354</v>
      </c>
      <c r="E802" s="2" t="str">
        <f>"2022-06-01"</f>
        <v>2022-06-01</v>
      </c>
      <c r="F802" s="2" t="str">
        <f>"2023-06-01"</f>
        <v>2023-06-01</v>
      </c>
    </row>
    <row r="803" spans="1:6" ht="18" customHeight="1">
      <c r="A803" s="2">
        <v>801</v>
      </c>
      <c r="B803" s="2" t="s">
        <v>1118</v>
      </c>
      <c r="C803" s="2" t="s">
        <v>36</v>
      </c>
      <c r="D803" s="2" t="str">
        <f>"452638354"</f>
        <v>452638354</v>
      </c>
      <c r="E803" s="2" t="str">
        <f>"2020-07-01"</f>
        <v>2020-07-01</v>
      </c>
      <c r="F803" s="2" t="str">
        <f>"2023-06-01"</f>
        <v>2023-06-01</v>
      </c>
    </row>
    <row r="804" spans="1:6" ht="18" customHeight="1">
      <c r="A804" s="2">
        <v>802</v>
      </c>
      <c r="B804" s="2" t="s">
        <v>1021</v>
      </c>
      <c r="C804" s="2" t="s">
        <v>102</v>
      </c>
      <c r="D804" s="2" t="str">
        <f>"452638302"</f>
        <v>452638302</v>
      </c>
      <c r="E804" s="2" t="str">
        <f>"2018-08-01"</f>
        <v>2018-08-01</v>
      </c>
      <c r="F804" s="2" t="str">
        <f>"2023-08-01"</f>
        <v>2023-08-01</v>
      </c>
    </row>
    <row r="805" spans="1:6" ht="18" customHeight="1">
      <c r="A805" s="2">
        <v>803</v>
      </c>
      <c r="B805" s="2" t="s">
        <v>1022</v>
      </c>
      <c r="C805" s="2" t="s">
        <v>102</v>
      </c>
      <c r="D805" s="2" t="str">
        <f>"452638302"</f>
        <v>452638302</v>
      </c>
      <c r="E805" s="2" t="str">
        <f>"2018-07-01"</f>
        <v>2018-07-01</v>
      </c>
      <c r="F805" s="2" t="str">
        <f>"2023-06-01"</f>
        <v>2023-06-01</v>
      </c>
    </row>
    <row r="806" spans="1:6" ht="18" customHeight="1">
      <c r="A806" s="2">
        <v>804</v>
      </c>
      <c r="B806" s="2" t="s">
        <v>1023</v>
      </c>
      <c r="C806" s="2" t="s">
        <v>102</v>
      </c>
      <c r="D806" s="2" t="str">
        <f>"452638302"</f>
        <v>452638302</v>
      </c>
      <c r="E806" s="2" t="str">
        <f>"2019-07-01"</f>
        <v>2019-07-01</v>
      </c>
      <c r="F806" s="2" t="str">
        <f>"2024-07-01"</f>
        <v>2024-07-01</v>
      </c>
    </row>
    <row r="807" spans="1:6" ht="18" customHeight="1">
      <c r="A807" s="2">
        <v>805</v>
      </c>
      <c r="B807" s="2" t="s">
        <v>1024</v>
      </c>
      <c r="C807" s="2" t="s">
        <v>102</v>
      </c>
      <c r="D807" s="2" t="str">
        <f>"452638302"</f>
        <v>452638302</v>
      </c>
      <c r="E807" s="2" t="str">
        <f>"2018-09-01"</f>
        <v>2018-09-01</v>
      </c>
      <c r="F807" s="2" t="str">
        <f>"2023-08-01"</f>
        <v>2023-08-01</v>
      </c>
    </row>
    <row r="808" spans="1:6" ht="18" customHeight="1">
      <c r="A808" s="2">
        <v>806</v>
      </c>
      <c r="B808" s="2" t="s">
        <v>1025</v>
      </c>
      <c r="C808" s="2" t="s">
        <v>102</v>
      </c>
      <c r="D808" s="2" t="str">
        <f>"452638302"</f>
        <v>452638302</v>
      </c>
      <c r="E808" s="2" t="str">
        <f>"2018-09-01"</f>
        <v>2018-09-01</v>
      </c>
      <c r="F808" s="2" t="str">
        <f>"2023-08-01"</f>
        <v>2023-08-01</v>
      </c>
    </row>
    <row r="809" spans="1:6" ht="18" customHeight="1">
      <c r="A809" s="2">
        <v>807</v>
      </c>
      <c r="B809" s="2" t="s">
        <v>1026</v>
      </c>
      <c r="C809" s="2" t="s">
        <v>102</v>
      </c>
      <c r="D809" s="2" t="str">
        <f>"452638302"</f>
        <v>452638302</v>
      </c>
      <c r="E809" s="2" t="str">
        <f>"2020-09-01"</f>
        <v>2020-09-01</v>
      </c>
      <c r="F809" s="2" t="str">
        <f>"2033-12-01"</f>
        <v>2033-12-01</v>
      </c>
    </row>
    <row r="810" spans="1:6" ht="18" customHeight="1">
      <c r="A810" s="2">
        <v>808</v>
      </c>
      <c r="B810" s="2" t="s">
        <v>1027</v>
      </c>
      <c r="C810" s="2" t="s">
        <v>102</v>
      </c>
      <c r="D810" s="2" t="str">
        <f>"452638302"</f>
        <v>452638302</v>
      </c>
      <c r="E810" s="2" t="str">
        <f>"2020-09-01"</f>
        <v>2020-09-01</v>
      </c>
      <c r="F810" s="2" t="str">
        <f>"2033-12-01"</f>
        <v>2033-12-01</v>
      </c>
    </row>
    <row r="811" spans="1:6" ht="18" customHeight="1">
      <c r="A811" s="2">
        <v>809</v>
      </c>
      <c r="B811" s="2" t="s">
        <v>1028</v>
      </c>
      <c r="C811" s="2" t="s">
        <v>102</v>
      </c>
      <c r="D811" s="2" t="str">
        <f>"452638302"</f>
        <v>452638302</v>
      </c>
      <c r="E811" s="2" t="str">
        <f>"2021-07-01"</f>
        <v>2021-07-01</v>
      </c>
      <c r="F811" s="2" t="str">
        <f>"2033-12-01"</f>
        <v>2033-12-01</v>
      </c>
    </row>
    <row r="812" spans="1:6" ht="18" customHeight="1">
      <c r="A812" s="2">
        <v>810</v>
      </c>
      <c r="B812" s="2" t="s">
        <v>1029</v>
      </c>
      <c r="C812" s="2" t="s">
        <v>102</v>
      </c>
      <c r="D812" s="2" t="str">
        <f>"452638302"</f>
        <v>452638302</v>
      </c>
      <c r="E812" s="2" t="str">
        <f>"2022-06-01"</f>
        <v>2022-06-01</v>
      </c>
      <c r="F812" s="2" t="str">
        <f>"2033-12-01"</f>
        <v>2033-12-01</v>
      </c>
    </row>
    <row r="813" spans="1:6" ht="18" customHeight="1">
      <c r="A813" s="2">
        <v>811</v>
      </c>
      <c r="B813" s="2" t="s">
        <v>1030</v>
      </c>
      <c r="C813" s="2" t="s">
        <v>102</v>
      </c>
      <c r="D813" s="2" t="str">
        <f>"452638302"</f>
        <v>452638302</v>
      </c>
      <c r="E813" s="2" t="str">
        <f>"2018-06-01"</f>
        <v>2018-06-01</v>
      </c>
      <c r="F813" s="2" t="str">
        <f>"2023-05-01"</f>
        <v>2023-05-01</v>
      </c>
    </row>
    <row r="814" spans="1:6" ht="18" customHeight="1">
      <c r="A814" s="2">
        <v>812</v>
      </c>
      <c r="B814" s="2" t="s">
        <v>1031</v>
      </c>
      <c r="C814" s="2" t="s">
        <v>102</v>
      </c>
      <c r="D814" s="2" t="str">
        <f>"452638302"</f>
        <v>452638302</v>
      </c>
      <c r="E814" s="2" t="str">
        <f>"2021-08-01"</f>
        <v>2021-08-01</v>
      </c>
      <c r="F814" s="2" t="str">
        <f>"2026-07-01"</f>
        <v>2026-07-01</v>
      </c>
    </row>
    <row r="815" spans="1:6" ht="18" customHeight="1">
      <c r="A815" s="2">
        <v>813</v>
      </c>
      <c r="B815" s="2" t="s">
        <v>1032</v>
      </c>
      <c r="C815" s="2" t="s">
        <v>102</v>
      </c>
      <c r="D815" s="2" t="str">
        <f>"452638302"</f>
        <v>452638302</v>
      </c>
      <c r="E815" s="2" t="str">
        <f>"2019-08-01"</f>
        <v>2019-08-01</v>
      </c>
      <c r="F815" s="2" t="str">
        <f>"2033-12-01"</f>
        <v>2033-12-01</v>
      </c>
    </row>
    <row r="816" spans="1:6" ht="18" customHeight="1">
      <c r="A816" s="2">
        <v>814</v>
      </c>
      <c r="B816" s="2" t="s">
        <v>1033</v>
      </c>
      <c r="C816" s="2" t="s">
        <v>102</v>
      </c>
      <c r="D816" s="2" t="str">
        <f>"452638302"</f>
        <v>452638302</v>
      </c>
      <c r="E816" s="2" t="str">
        <f>"2021-08-01"</f>
        <v>2021-08-01</v>
      </c>
      <c r="F816" s="2" t="str">
        <f>"2033-12-01"</f>
        <v>2033-12-01</v>
      </c>
    </row>
    <row r="817" spans="1:6" ht="18" customHeight="1">
      <c r="A817" s="2">
        <v>815</v>
      </c>
      <c r="B817" s="2" t="s">
        <v>1034</v>
      </c>
      <c r="C817" s="2" t="s">
        <v>102</v>
      </c>
      <c r="D817" s="2" t="str">
        <f>"452638302"</f>
        <v>452638302</v>
      </c>
      <c r="E817" s="2" t="str">
        <f>"2021-08-01"</f>
        <v>2021-08-01</v>
      </c>
      <c r="F817" s="2" t="str">
        <f>"2026-07-01"</f>
        <v>2026-07-01</v>
      </c>
    </row>
    <row r="818" spans="1:6" ht="18" customHeight="1">
      <c r="A818" s="2">
        <v>816</v>
      </c>
      <c r="B818" s="2" t="s">
        <v>1035</v>
      </c>
      <c r="C818" s="2" t="s">
        <v>102</v>
      </c>
      <c r="D818" s="2" t="str">
        <f>"452638302"</f>
        <v>452638302</v>
      </c>
      <c r="E818" s="2" t="str">
        <f>"2017-11-01"</f>
        <v>2017-11-01</v>
      </c>
      <c r="F818" s="2" t="str">
        <f>"2023-10-01"</f>
        <v>2023-10-01</v>
      </c>
    </row>
    <row r="819" spans="1:6" ht="18" customHeight="1">
      <c r="A819" s="2">
        <v>817</v>
      </c>
      <c r="B819" s="2" t="s">
        <v>1036</v>
      </c>
      <c r="C819" s="2" t="s">
        <v>102</v>
      </c>
      <c r="D819" s="2" t="str">
        <f>"452638302"</f>
        <v>452638302</v>
      </c>
      <c r="E819" s="2" t="str">
        <f>"2022-08-01"</f>
        <v>2022-08-01</v>
      </c>
      <c r="F819" s="2" t="str">
        <f>"2027-07-01"</f>
        <v>2027-07-01</v>
      </c>
    </row>
    <row r="820" spans="1:6" ht="18" customHeight="1">
      <c r="A820" s="2">
        <v>818</v>
      </c>
      <c r="B820" s="2" t="s">
        <v>1037</v>
      </c>
      <c r="C820" s="2" t="s">
        <v>102</v>
      </c>
      <c r="D820" s="2" t="str">
        <f>"452638302"</f>
        <v>452638302</v>
      </c>
      <c r="E820" s="2" t="str">
        <f>"2017-09-01"</f>
        <v>2017-09-01</v>
      </c>
      <c r="F820" s="2" t="str">
        <f>"2033-12-01"</f>
        <v>2033-12-01</v>
      </c>
    </row>
    <row r="821" spans="1:6" ht="18" customHeight="1">
      <c r="A821" s="2">
        <v>819</v>
      </c>
      <c r="B821" s="2" t="s">
        <v>1038</v>
      </c>
      <c r="C821" s="2" t="s">
        <v>102</v>
      </c>
      <c r="D821" s="2" t="str">
        <f>"452638302"</f>
        <v>452638302</v>
      </c>
      <c r="E821" s="2" t="str">
        <f>"2022-08-01"</f>
        <v>2022-08-01</v>
      </c>
      <c r="F821" s="2" t="str">
        <f>"2033-12-01"</f>
        <v>2033-12-01</v>
      </c>
    </row>
    <row r="822" spans="1:6" ht="18" customHeight="1">
      <c r="A822" s="2">
        <v>820</v>
      </c>
      <c r="B822" s="2" t="s">
        <v>1039</v>
      </c>
      <c r="C822" s="2" t="s">
        <v>102</v>
      </c>
      <c r="D822" s="2" t="str">
        <f>"452638302"</f>
        <v>452638302</v>
      </c>
      <c r="E822" s="2" t="str">
        <f>"2021-05-01"</f>
        <v>2021-05-01</v>
      </c>
      <c r="F822" s="2" t="str">
        <f>"2033-12-01"</f>
        <v>2033-12-01</v>
      </c>
    </row>
    <row r="823" spans="1:6" ht="18" customHeight="1">
      <c r="A823" s="2">
        <v>821</v>
      </c>
      <c r="B823" s="2" t="s">
        <v>1040</v>
      </c>
      <c r="C823" s="2" t="s">
        <v>102</v>
      </c>
      <c r="D823" s="2" t="str">
        <f>"452638302"</f>
        <v>452638302</v>
      </c>
      <c r="E823" s="2" t="str">
        <f>"2018-09-01"</f>
        <v>2018-09-01</v>
      </c>
      <c r="F823" s="2" t="str">
        <f>"2023-08-01"</f>
        <v>2023-08-01</v>
      </c>
    </row>
    <row r="824" spans="1:6" ht="18" customHeight="1">
      <c r="A824" s="2">
        <v>822</v>
      </c>
      <c r="B824" s="2" t="s">
        <v>1041</v>
      </c>
      <c r="C824" s="2" t="s">
        <v>102</v>
      </c>
      <c r="D824" s="2" t="str">
        <f>"452638302"</f>
        <v>452638302</v>
      </c>
      <c r="E824" s="2" t="str">
        <f>"2021-08-01"</f>
        <v>2021-08-01</v>
      </c>
      <c r="F824" s="2" t="str">
        <f>"2026-07-01"</f>
        <v>2026-07-01</v>
      </c>
    </row>
    <row r="825" spans="1:6" ht="18" customHeight="1">
      <c r="A825" s="2">
        <v>823</v>
      </c>
      <c r="B825" s="2" t="s">
        <v>1042</v>
      </c>
      <c r="C825" s="2" t="s">
        <v>102</v>
      </c>
      <c r="D825" s="2" t="str">
        <f>"452638302"</f>
        <v>452638302</v>
      </c>
      <c r="E825" s="2" t="str">
        <f>"2019-08-01"</f>
        <v>2019-08-01</v>
      </c>
      <c r="F825" s="2" t="str">
        <f>"2024-07-01"</f>
        <v>2024-07-01</v>
      </c>
    </row>
    <row r="826" spans="1:6" ht="18" customHeight="1">
      <c r="A826" s="2">
        <v>824</v>
      </c>
      <c r="B826" s="2" t="s">
        <v>1043</v>
      </c>
      <c r="C826" s="2" t="s">
        <v>102</v>
      </c>
      <c r="D826" s="2" t="str">
        <f>"452638302"</f>
        <v>452638302</v>
      </c>
      <c r="E826" s="2" t="str">
        <f>"2019-07-01"</f>
        <v>2019-07-01</v>
      </c>
      <c r="F826" s="2" t="str">
        <f>"2024-07-01"</f>
        <v>2024-07-01</v>
      </c>
    </row>
    <row r="827" spans="1:6" ht="18" customHeight="1">
      <c r="A827" s="2">
        <v>825</v>
      </c>
      <c r="B827" s="2" t="s">
        <v>1044</v>
      </c>
      <c r="C827" s="2" t="s">
        <v>102</v>
      </c>
      <c r="D827" s="2" t="str">
        <f>"452638302"</f>
        <v>452638302</v>
      </c>
      <c r="E827" s="2" t="str">
        <f>"2018-10-01"</f>
        <v>2018-10-01</v>
      </c>
      <c r="F827" s="2" t="str">
        <f>"2023-09-01"</f>
        <v>2023-09-01</v>
      </c>
    </row>
    <row r="828" spans="1:6" ht="18" customHeight="1">
      <c r="A828" s="2">
        <v>826</v>
      </c>
      <c r="B828" s="2" t="s">
        <v>1045</v>
      </c>
      <c r="C828" s="2" t="s">
        <v>102</v>
      </c>
      <c r="D828" s="2" t="str">
        <f>"452638302"</f>
        <v>452638302</v>
      </c>
      <c r="E828" s="2" t="str">
        <f>"2014-08-01"</f>
        <v>2014-08-01</v>
      </c>
      <c r="F828" s="2" t="str">
        <f>"2033-12-01"</f>
        <v>2033-12-01</v>
      </c>
    </row>
    <row r="829" spans="1:6" ht="18" customHeight="1">
      <c r="A829" s="2">
        <v>827</v>
      </c>
      <c r="B829" s="2" t="s">
        <v>1046</v>
      </c>
      <c r="C829" s="2" t="s">
        <v>102</v>
      </c>
      <c r="D829" s="2" t="str">
        <f>"452638302"</f>
        <v>452638302</v>
      </c>
      <c r="E829" s="2" t="str">
        <f>"2018-08-01"</f>
        <v>2018-08-01</v>
      </c>
      <c r="F829" s="2" t="str">
        <f>"2033-12-01"</f>
        <v>2033-12-01</v>
      </c>
    </row>
    <row r="830" spans="1:6" ht="18" customHeight="1">
      <c r="A830" s="2">
        <v>828</v>
      </c>
      <c r="B830" s="2" t="s">
        <v>1047</v>
      </c>
      <c r="C830" s="2" t="s">
        <v>102</v>
      </c>
      <c r="D830" s="2" t="str">
        <f>"452638302"</f>
        <v>452638302</v>
      </c>
      <c r="E830" s="2" t="str">
        <f>"2019-09-01"</f>
        <v>2019-09-01</v>
      </c>
      <c r="F830" s="2" t="str">
        <f>"2024-09-01"</f>
        <v>2024-09-01</v>
      </c>
    </row>
    <row r="831" spans="1:6" ht="18" customHeight="1">
      <c r="A831" s="2">
        <v>829</v>
      </c>
      <c r="B831" s="2" t="s">
        <v>1048</v>
      </c>
      <c r="C831" s="2" t="s">
        <v>102</v>
      </c>
      <c r="D831" s="2" t="str">
        <f>"452638302"</f>
        <v>452638302</v>
      </c>
      <c r="E831" s="2" t="str">
        <f>"2018-09-01"</f>
        <v>2018-09-01</v>
      </c>
      <c r="F831" s="2" t="str">
        <f>"2023-08-01"</f>
        <v>2023-08-01</v>
      </c>
    </row>
    <row r="832" spans="1:6" ht="18" customHeight="1">
      <c r="A832" s="2">
        <v>830</v>
      </c>
      <c r="B832" s="2" t="s">
        <v>1049</v>
      </c>
      <c r="C832" s="2" t="s">
        <v>102</v>
      </c>
      <c r="D832" s="2" t="str">
        <f>"452638302"</f>
        <v>452638302</v>
      </c>
      <c r="E832" s="2" t="str">
        <f>"2022-08-01"</f>
        <v>2022-08-01</v>
      </c>
      <c r="F832" s="2" t="str">
        <f>"2033-12-01"</f>
        <v>2033-12-01</v>
      </c>
    </row>
    <row r="833" spans="1:6" ht="18" customHeight="1">
      <c r="A833" s="2">
        <v>831</v>
      </c>
      <c r="B833" s="2" t="s">
        <v>1050</v>
      </c>
      <c r="C833" s="2" t="s">
        <v>102</v>
      </c>
      <c r="D833" s="2" t="str">
        <f>"452638302"</f>
        <v>452638302</v>
      </c>
      <c r="E833" s="2" t="str">
        <f>"2022-09-01"</f>
        <v>2022-09-01</v>
      </c>
      <c r="F833" s="2" t="str">
        <f>"2028-08-01"</f>
        <v>2028-08-01</v>
      </c>
    </row>
    <row r="834" spans="1:6" ht="18" customHeight="1">
      <c r="A834" s="2">
        <v>832</v>
      </c>
      <c r="B834" s="2" t="s">
        <v>1051</v>
      </c>
      <c r="C834" s="2" t="s">
        <v>102</v>
      </c>
      <c r="D834" s="2" t="str">
        <f>"452638302"</f>
        <v>452638302</v>
      </c>
      <c r="E834" s="2" t="str">
        <f>"2021-08-01"</f>
        <v>2021-08-01</v>
      </c>
      <c r="F834" s="2" t="str">
        <f>"2026-07-01"</f>
        <v>2026-07-01</v>
      </c>
    </row>
    <row r="835" spans="1:6" ht="18" customHeight="1">
      <c r="A835" s="2">
        <v>833</v>
      </c>
      <c r="B835" s="2" t="s">
        <v>1052</v>
      </c>
      <c r="C835" s="2" t="s">
        <v>102</v>
      </c>
      <c r="D835" s="2" t="str">
        <f>"452638302"</f>
        <v>452638302</v>
      </c>
      <c r="E835" s="2" t="str">
        <f>"2018-06-01"</f>
        <v>2018-06-01</v>
      </c>
      <c r="F835" s="2" t="str">
        <f>"2024-05-01"</f>
        <v>2024-05-01</v>
      </c>
    </row>
    <row r="836" spans="1:6" ht="18" customHeight="1">
      <c r="A836" s="2">
        <v>834</v>
      </c>
      <c r="B836" s="2" t="s">
        <v>1053</v>
      </c>
      <c r="C836" s="2" t="s">
        <v>102</v>
      </c>
      <c r="D836" s="2" t="str">
        <f>"452638302"</f>
        <v>452638302</v>
      </c>
      <c r="E836" s="2" t="str">
        <f>"2018-06-01"</f>
        <v>2018-06-01</v>
      </c>
      <c r="F836" s="2" t="str">
        <f>"2024-05-01"</f>
        <v>2024-05-01</v>
      </c>
    </row>
    <row r="837" spans="1:6" ht="18" customHeight="1">
      <c r="A837" s="2">
        <v>835</v>
      </c>
      <c r="B837" s="2" t="s">
        <v>1054</v>
      </c>
      <c r="C837" s="2" t="s">
        <v>102</v>
      </c>
      <c r="D837" s="2" t="str">
        <f>"452638302"</f>
        <v>452638302</v>
      </c>
      <c r="E837" s="2" t="str">
        <f>"2022-08-01"</f>
        <v>2022-08-01</v>
      </c>
      <c r="F837" s="2" t="str">
        <f>"2033-12-01"</f>
        <v>2033-12-01</v>
      </c>
    </row>
    <row r="838" spans="1:6" ht="18" customHeight="1">
      <c r="A838" s="2">
        <v>836</v>
      </c>
      <c r="B838" s="2" t="s">
        <v>1055</v>
      </c>
      <c r="C838" s="2" t="s">
        <v>102</v>
      </c>
      <c r="D838" s="2" t="str">
        <f>"452638302"</f>
        <v>452638302</v>
      </c>
      <c r="E838" s="2" t="str">
        <f>"2018-08-01"</f>
        <v>2018-08-01</v>
      </c>
      <c r="F838" s="2" t="str">
        <f>"2023-08-01"</f>
        <v>2023-08-01</v>
      </c>
    </row>
    <row r="839" spans="1:6" ht="18" customHeight="1">
      <c r="A839" s="2">
        <v>837</v>
      </c>
      <c r="B839" s="2" t="s">
        <v>1056</v>
      </c>
      <c r="C839" s="2" t="s">
        <v>102</v>
      </c>
      <c r="D839" s="2" t="str">
        <f>"452638302"</f>
        <v>452638302</v>
      </c>
      <c r="E839" s="2" t="str">
        <f>"2018-09-01"</f>
        <v>2018-09-01</v>
      </c>
      <c r="F839" s="2" t="str">
        <f>"2023-08-01"</f>
        <v>2023-08-01</v>
      </c>
    </row>
    <row r="840" spans="1:6" ht="18" customHeight="1">
      <c r="A840" s="2">
        <v>838</v>
      </c>
      <c r="B840" s="2" t="s">
        <v>1057</v>
      </c>
      <c r="C840" s="2" t="s">
        <v>102</v>
      </c>
      <c r="D840" s="2" t="str">
        <f>"452638302"</f>
        <v>452638302</v>
      </c>
      <c r="E840" s="2" t="str">
        <f>"2018-07-01"</f>
        <v>2018-07-01</v>
      </c>
      <c r="F840" s="2" t="str">
        <f>"2023-06-01"</f>
        <v>2023-06-01</v>
      </c>
    </row>
    <row r="841" spans="1:6" ht="18" customHeight="1">
      <c r="A841" s="2">
        <v>839</v>
      </c>
      <c r="B841" s="2" t="s">
        <v>1058</v>
      </c>
      <c r="C841" s="2" t="s">
        <v>102</v>
      </c>
      <c r="D841" s="2" t="str">
        <f>"452638302"</f>
        <v>452638302</v>
      </c>
      <c r="E841" s="2" t="str">
        <f>"2019-07-01"</f>
        <v>2019-07-01</v>
      </c>
      <c r="F841" s="2" t="str">
        <f>"2024-07-01"</f>
        <v>2024-07-01</v>
      </c>
    </row>
    <row r="842" spans="1:6" ht="18" customHeight="1">
      <c r="A842" s="2">
        <v>840</v>
      </c>
      <c r="B842" s="2" t="s">
        <v>1059</v>
      </c>
      <c r="C842" s="2" t="s">
        <v>102</v>
      </c>
      <c r="D842" s="2" t="str">
        <f>"452638302"</f>
        <v>452638302</v>
      </c>
      <c r="E842" s="2" t="str">
        <f>"2019-07-01"</f>
        <v>2019-07-01</v>
      </c>
      <c r="F842" s="2" t="str">
        <f>"2024-07-01"</f>
        <v>2024-07-01</v>
      </c>
    </row>
    <row r="843" spans="1:6" ht="18" customHeight="1">
      <c r="A843" s="2">
        <v>841</v>
      </c>
      <c r="B843" s="2" t="s">
        <v>1060</v>
      </c>
      <c r="C843" s="2" t="s">
        <v>102</v>
      </c>
      <c r="D843" s="2" t="str">
        <f>"452638302"</f>
        <v>452638302</v>
      </c>
      <c r="E843" s="2" t="str">
        <f>"2021-08-01"</f>
        <v>2021-08-01</v>
      </c>
      <c r="F843" s="2" t="str">
        <f>"2026-07-01"</f>
        <v>2026-07-01</v>
      </c>
    </row>
    <row r="844" spans="1:6" ht="18" customHeight="1">
      <c r="A844" s="2">
        <v>842</v>
      </c>
      <c r="B844" s="2" t="s">
        <v>1061</v>
      </c>
      <c r="C844" s="2" t="s">
        <v>102</v>
      </c>
      <c r="D844" s="2" t="str">
        <f>"452638302"</f>
        <v>452638302</v>
      </c>
      <c r="E844" s="2" t="str">
        <f>"2019-08-01"</f>
        <v>2019-08-01</v>
      </c>
      <c r="F844" s="2" t="str">
        <f>"2033-12-01"</f>
        <v>2033-12-01</v>
      </c>
    </row>
    <row r="845" spans="1:6" ht="18" customHeight="1">
      <c r="A845" s="2">
        <v>843</v>
      </c>
      <c r="B845" s="2" t="s">
        <v>1062</v>
      </c>
      <c r="C845" s="2" t="s">
        <v>102</v>
      </c>
      <c r="D845" s="2" t="str">
        <f>"452638302"</f>
        <v>452638302</v>
      </c>
      <c r="E845" s="2" t="str">
        <f>"2017-05-01"</f>
        <v>2017-05-01</v>
      </c>
      <c r="F845" s="2" t="str">
        <f>"2033-12-01"</f>
        <v>2033-12-01</v>
      </c>
    </row>
    <row r="846" spans="1:6" ht="18" customHeight="1">
      <c r="A846" s="2">
        <v>844</v>
      </c>
      <c r="B846" s="2" t="s">
        <v>1063</v>
      </c>
      <c r="C846" s="2" t="s">
        <v>102</v>
      </c>
      <c r="D846" s="2" t="str">
        <f>"452638302"</f>
        <v>452638302</v>
      </c>
      <c r="E846" s="2" t="str">
        <f>"2019-08-01"</f>
        <v>2019-08-01</v>
      </c>
      <c r="F846" s="2" t="str">
        <f>"2033-12-01"</f>
        <v>2033-12-01</v>
      </c>
    </row>
    <row r="847" spans="1:6" ht="18" customHeight="1">
      <c r="A847" s="2">
        <v>845</v>
      </c>
      <c r="B847" s="2" t="s">
        <v>1064</v>
      </c>
      <c r="C847" s="2" t="s">
        <v>102</v>
      </c>
      <c r="D847" s="2" t="str">
        <f>"452638302"</f>
        <v>452638302</v>
      </c>
      <c r="E847" s="2" t="str">
        <f>"2017-12-01"</f>
        <v>2017-12-01</v>
      </c>
      <c r="F847" s="2" t="str">
        <f>"2023-11-01"</f>
        <v>2023-11-01</v>
      </c>
    </row>
    <row r="848" spans="1:6" ht="18" customHeight="1">
      <c r="A848" s="2">
        <v>846</v>
      </c>
      <c r="B848" s="2" t="s">
        <v>1065</v>
      </c>
      <c r="C848" s="2" t="s">
        <v>102</v>
      </c>
      <c r="D848" s="2" t="str">
        <f>"452638302"</f>
        <v>452638302</v>
      </c>
      <c r="E848" s="2" t="str">
        <f>"2022-10-01"</f>
        <v>2022-10-01</v>
      </c>
      <c r="F848" s="2" t="str">
        <f>"2033-12-01"</f>
        <v>2033-12-01</v>
      </c>
    </row>
    <row r="849" spans="1:6" ht="18" customHeight="1">
      <c r="A849" s="2">
        <v>847</v>
      </c>
      <c r="B849" s="2" t="s">
        <v>1066</v>
      </c>
      <c r="C849" s="2" t="s">
        <v>102</v>
      </c>
      <c r="D849" s="2" t="str">
        <f>"452638302"</f>
        <v>452638302</v>
      </c>
      <c r="E849" s="2" t="str">
        <f>"2019-08-01"</f>
        <v>2019-08-01</v>
      </c>
      <c r="F849" s="2" t="str">
        <f>"2024-07-01"</f>
        <v>2024-07-01</v>
      </c>
    </row>
    <row r="850" spans="1:6" ht="18" customHeight="1">
      <c r="A850" s="2">
        <v>848</v>
      </c>
      <c r="B850" s="2" t="s">
        <v>1067</v>
      </c>
      <c r="C850" s="2" t="s">
        <v>102</v>
      </c>
      <c r="D850" s="2" t="str">
        <f>"452638302"</f>
        <v>452638302</v>
      </c>
      <c r="E850" s="2" t="str">
        <f>"2021-11-01"</f>
        <v>2021-11-01</v>
      </c>
      <c r="F850" s="2" t="str">
        <f>"2033-12-01"</f>
        <v>2033-12-01</v>
      </c>
    </row>
    <row r="851" spans="1:6" ht="18" customHeight="1">
      <c r="A851" s="2">
        <v>849</v>
      </c>
      <c r="B851" s="2" t="s">
        <v>1068</v>
      </c>
      <c r="C851" s="2" t="s">
        <v>102</v>
      </c>
      <c r="D851" s="2" t="str">
        <f>"452638302"</f>
        <v>452638302</v>
      </c>
      <c r="E851" s="2" t="str">
        <f>"2021-08-01"</f>
        <v>2021-08-01</v>
      </c>
      <c r="F851" s="2" t="str">
        <f>"2026-07-01"</f>
        <v>2026-07-01</v>
      </c>
    </row>
    <row r="852" spans="1:6" ht="18" customHeight="1">
      <c r="A852" s="2">
        <v>850</v>
      </c>
      <c r="B852" s="2" t="s">
        <v>1069</v>
      </c>
      <c r="C852" s="2" t="s">
        <v>102</v>
      </c>
      <c r="D852" s="2" t="str">
        <f>"452638302"</f>
        <v>452638302</v>
      </c>
      <c r="E852" s="2" t="str">
        <f>"2018-08-01"</f>
        <v>2018-08-01</v>
      </c>
      <c r="F852" s="2" t="str">
        <f>"2023-07-01"</f>
        <v>2023-07-01</v>
      </c>
    </row>
    <row r="853" spans="1:6" ht="18" customHeight="1">
      <c r="A853" s="2">
        <v>851</v>
      </c>
      <c r="B853" s="2" t="s">
        <v>1070</v>
      </c>
      <c r="C853" s="2" t="s">
        <v>102</v>
      </c>
      <c r="D853" s="2" t="str">
        <f>"452638302"</f>
        <v>452638302</v>
      </c>
      <c r="E853" s="2" t="str">
        <f>"2018-07-01"</f>
        <v>2018-07-01</v>
      </c>
      <c r="F853" s="2" t="str">
        <f>"2023-06-01"</f>
        <v>2023-06-01</v>
      </c>
    </row>
    <row r="854" spans="1:6" ht="18" customHeight="1">
      <c r="A854" s="2">
        <v>852</v>
      </c>
      <c r="B854" s="2" t="s">
        <v>1071</v>
      </c>
      <c r="C854" s="2" t="s">
        <v>102</v>
      </c>
      <c r="D854" s="2" t="str">
        <f>"452638302"</f>
        <v>452638302</v>
      </c>
      <c r="E854" s="2" t="str">
        <f>"2022-10-01"</f>
        <v>2022-10-01</v>
      </c>
      <c r="F854" s="2" t="str">
        <f>"2033-12-01"</f>
        <v>2033-12-01</v>
      </c>
    </row>
    <row r="855" spans="1:6" ht="18" customHeight="1">
      <c r="A855" s="2">
        <v>853</v>
      </c>
      <c r="B855" s="2" t="s">
        <v>1072</v>
      </c>
      <c r="C855" s="2" t="s">
        <v>102</v>
      </c>
      <c r="D855" s="2" t="str">
        <f>"452638302"</f>
        <v>452638302</v>
      </c>
      <c r="E855" s="2" t="str">
        <f>"2018-06-01"</f>
        <v>2018-06-01</v>
      </c>
      <c r="F855" s="2" t="str">
        <f>"2024-05-01"</f>
        <v>2024-05-01</v>
      </c>
    </row>
    <row r="856" spans="1:6" ht="18" customHeight="1">
      <c r="A856" s="2">
        <v>854</v>
      </c>
      <c r="B856" s="2" t="s">
        <v>1073</v>
      </c>
      <c r="C856" s="2" t="s">
        <v>102</v>
      </c>
      <c r="D856" s="2" t="str">
        <f>"452638302"</f>
        <v>452638302</v>
      </c>
      <c r="E856" s="2" t="str">
        <f>"2018-07-01"</f>
        <v>2018-07-01</v>
      </c>
      <c r="F856" s="2" t="str">
        <f>"2023-06-01"</f>
        <v>2023-06-01</v>
      </c>
    </row>
    <row r="857" spans="1:6" ht="18" customHeight="1">
      <c r="A857" s="2">
        <v>855</v>
      </c>
      <c r="B857" s="2" t="s">
        <v>1074</v>
      </c>
      <c r="C857" s="2" t="s">
        <v>102</v>
      </c>
      <c r="D857" s="2" t="str">
        <f>"452638302"</f>
        <v>452638302</v>
      </c>
      <c r="E857" s="2" t="str">
        <f>"2021-08-01"</f>
        <v>2021-08-01</v>
      </c>
      <c r="F857" s="2" t="str">
        <f>"2027-07-01"</f>
        <v>2027-07-01</v>
      </c>
    </row>
    <row r="858" spans="1:6" ht="18" customHeight="1">
      <c r="A858" s="2">
        <v>856</v>
      </c>
      <c r="B858" s="2" t="s">
        <v>1075</v>
      </c>
      <c r="C858" s="2" t="s">
        <v>102</v>
      </c>
      <c r="D858" s="2" t="str">
        <f>"452638302"</f>
        <v>452638302</v>
      </c>
      <c r="E858" s="2" t="str">
        <f>"2018-06-01"</f>
        <v>2018-06-01</v>
      </c>
      <c r="F858" s="2" t="str">
        <f>"2024-05-01"</f>
        <v>2024-05-01</v>
      </c>
    </row>
    <row r="859" spans="1:6" ht="18" customHeight="1">
      <c r="A859" s="2">
        <v>857</v>
      </c>
      <c r="B859" s="2" t="s">
        <v>1076</v>
      </c>
      <c r="C859" s="2" t="s">
        <v>102</v>
      </c>
      <c r="D859" s="2" t="str">
        <f>"452638302"</f>
        <v>452638302</v>
      </c>
      <c r="E859" s="2" t="str">
        <f>"2021-08-01"</f>
        <v>2021-08-01</v>
      </c>
      <c r="F859" s="2" t="str">
        <f>"2026-07-01"</f>
        <v>2026-07-01</v>
      </c>
    </row>
    <row r="860" spans="1:6" ht="18" customHeight="1">
      <c r="A860" s="2">
        <v>858</v>
      </c>
      <c r="B860" s="2" t="s">
        <v>1077</v>
      </c>
      <c r="C860" s="2" t="s">
        <v>102</v>
      </c>
      <c r="D860" s="2" t="str">
        <f>"452638302"</f>
        <v>452638302</v>
      </c>
      <c r="E860" s="2" t="str">
        <f>"2021-08-01"</f>
        <v>2021-08-01</v>
      </c>
      <c r="F860" s="2" t="str">
        <f>"2027-07-01"</f>
        <v>2027-07-01</v>
      </c>
    </row>
    <row r="861" spans="1:6" ht="18" customHeight="1">
      <c r="A861" s="2">
        <v>859</v>
      </c>
      <c r="B861" s="2" t="s">
        <v>1020</v>
      </c>
      <c r="C861" s="2" t="s">
        <v>191</v>
      </c>
      <c r="D861" s="2" t="str">
        <f>"452638083"</f>
        <v>452638083</v>
      </c>
      <c r="E861" s="2" t="str">
        <f>"2022-02-01"</f>
        <v>2022-02-01</v>
      </c>
      <c r="F861" s="2" t="str">
        <f>"2025-02-01"</f>
        <v>2025-02-01</v>
      </c>
    </row>
    <row r="862" spans="1:6" ht="18" customHeight="1">
      <c r="A862" s="2">
        <v>860</v>
      </c>
      <c r="B862" s="2" t="s">
        <v>1017</v>
      </c>
      <c r="C862" s="2" t="s">
        <v>110</v>
      </c>
      <c r="D862" s="2" t="str">
        <f>"452637438"</f>
        <v>452637438</v>
      </c>
      <c r="E862" s="2" t="str">
        <f>"2021-08-01"</f>
        <v>2021-08-01</v>
      </c>
      <c r="F862" s="2" t="str">
        <f>"2026-07-01"</f>
        <v>2026-07-01</v>
      </c>
    </row>
    <row r="863" spans="1:6" ht="18" customHeight="1">
      <c r="A863" s="2">
        <v>861</v>
      </c>
      <c r="B863" s="2" t="s">
        <v>1018</v>
      </c>
      <c r="C863" s="2" t="s">
        <v>110</v>
      </c>
      <c r="D863" s="2" t="str">
        <f>"452637438"</f>
        <v>452637438</v>
      </c>
      <c r="E863" s="2" t="str">
        <f>"2021-08-01"</f>
        <v>2021-08-01</v>
      </c>
      <c r="F863" s="2" t="str">
        <f>"2026-07-01"</f>
        <v>2026-07-01</v>
      </c>
    </row>
    <row r="864" spans="1:6" ht="18" customHeight="1">
      <c r="A864" s="2">
        <v>862</v>
      </c>
      <c r="B864" s="2" t="s">
        <v>1019</v>
      </c>
      <c r="C864" s="2" t="s">
        <v>110</v>
      </c>
      <c r="D864" s="2" t="str">
        <f>"452637438"</f>
        <v>452637438</v>
      </c>
      <c r="E864" s="2" t="str">
        <f>"2022-05-01"</f>
        <v>2022-05-01</v>
      </c>
      <c r="F864" s="2" t="str">
        <f>"2027-04-01"</f>
        <v>2027-04-01</v>
      </c>
    </row>
    <row r="865" spans="1:6" ht="18" customHeight="1">
      <c r="A865" s="2">
        <v>863</v>
      </c>
      <c r="B865" s="2" t="s">
        <v>1006</v>
      </c>
      <c r="C865" s="2" t="s">
        <v>99</v>
      </c>
      <c r="D865" s="2" t="str">
        <f>"452636045"</f>
        <v>452636045</v>
      </c>
      <c r="E865" s="2" t="str">
        <f>"2022-06-01"</f>
        <v>2022-06-01</v>
      </c>
      <c r="F865" s="2" t="str">
        <f>"2023-06-01"</f>
        <v>2023-06-01</v>
      </c>
    </row>
    <row r="866" spans="1:6" ht="18" customHeight="1">
      <c r="A866" s="2">
        <v>864</v>
      </c>
      <c r="B866" s="2" t="s">
        <v>1007</v>
      </c>
      <c r="C866" s="2" t="s">
        <v>99</v>
      </c>
      <c r="D866" s="2" t="str">
        <f>"452636045"</f>
        <v>452636045</v>
      </c>
      <c r="E866" s="2" t="str">
        <f>"2021-09-01"</f>
        <v>2021-09-01</v>
      </c>
      <c r="F866" s="2" t="str">
        <f>"2023-09-01"</f>
        <v>2023-09-01</v>
      </c>
    </row>
    <row r="867" spans="1:6" ht="18" customHeight="1">
      <c r="A867" s="2">
        <v>865</v>
      </c>
      <c r="B867" s="2" t="s">
        <v>1008</v>
      </c>
      <c r="C867" s="2" t="s">
        <v>99</v>
      </c>
      <c r="D867" s="2" t="str">
        <f>"452636045"</f>
        <v>452636045</v>
      </c>
      <c r="E867" s="2" t="str">
        <f>"2022-07-01"</f>
        <v>2022-07-01</v>
      </c>
      <c r="F867" s="2" t="str">
        <f>"2024-07-01"</f>
        <v>2024-07-01</v>
      </c>
    </row>
    <row r="868" spans="1:6" ht="18" customHeight="1">
      <c r="A868" s="2">
        <v>866</v>
      </c>
      <c r="B868" s="2" t="s">
        <v>1009</v>
      </c>
      <c r="C868" s="2" t="s">
        <v>99</v>
      </c>
      <c r="D868" s="2" t="str">
        <f>"452636045"</f>
        <v>452636045</v>
      </c>
      <c r="E868" s="2" t="str">
        <f>"2022-03-01"</f>
        <v>2022-03-01</v>
      </c>
      <c r="F868" s="2" t="str">
        <f>"2024-03-01"</f>
        <v>2024-03-01</v>
      </c>
    </row>
    <row r="869" spans="1:6" ht="18" customHeight="1">
      <c r="A869" s="2">
        <v>867</v>
      </c>
      <c r="B869" s="2" t="s">
        <v>1010</v>
      </c>
      <c r="C869" s="2" t="s">
        <v>99</v>
      </c>
      <c r="D869" s="2" t="str">
        <f>"452636045"</f>
        <v>452636045</v>
      </c>
      <c r="E869" s="2" t="str">
        <f>"2021-09-01"</f>
        <v>2021-09-01</v>
      </c>
      <c r="F869" s="2" t="str">
        <f>"2023-09-01"</f>
        <v>2023-09-01</v>
      </c>
    </row>
    <row r="870" spans="1:6" ht="18" customHeight="1">
      <c r="A870" s="2">
        <v>868</v>
      </c>
      <c r="B870" s="2" t="s">
        <v>1011</v>
      </c>
      <c r="C870" s="2" t="s">
        <v>99</v>
      </c>
      <c r="D870" s="2" t="str">
        <f>"452636045"</f>
        <v>452636045</v>
      </c>
      <c r="E870" s="2" t="str">
        <f>"2021-09-01"</f>
        <v>2021-09-01</v>
      </c>
      <c r="F870" s="2" t="str">
        <f>"2023-09-01"</f>
        <v>2023-09-01</v>
      </c>
    </row>
    <row r="871" spans="1:6" ht="18" customHeight="1">
      <c r="A871" s="2">
        <v>869</v>
      </c>
      <c r="B871" s="2" t="s">
        <v>1012</v>
      </c>
      <c r="C871" s="2" t="s">
        <v>99</v>
      </c>
      <c r="D871" s="2" t="str">
        <f>"452636045"</f>
        <v>452636045</v>
      </c>
      <c r="E871" s="2" t="str">
        <f>"2022-02-01"</f>
        <v>2022-02-01</v>
      </c>
      <c r="F871" s="2" t="str">
        <f>"2023-06-01"</f>
        <v>2023-06-01</v>
      </c>
    </row>
    <row r="872" spans="1:6" ht="18" customHeight="1">
      <c r="A872" s="2">
        <v>870</v>
      </c>
      <c r="B872" s="2" t="s">
        <v>1013</v>
      </c>
      <c r="C872" s="2" t="s">
        <v>99</v>
      </c>
      <c r="D872" s="2" t="str">
        <f>"452636045"</f>
        <v>452636045</v>
      </c>
      <c r="E872" s="2" t="str">
        <f>"2021-11-01"</f>
        <v>2021-11-01</v>
      </c>
      <c r="F872" s="2" t="str">
        <f>"2023-11-01"</f>
        <v>2023-11-01</v>
      </c>
    </row>
    <row r="873" spans="1:6" ht="18" customHeight="1">
      <c r="A873" s="2">
        <v>871</v>
      </c>
      <c r="B873" s="2" t="s">
        <v>1014</v>
      </c>
      <c r="C873" s="2" t="s">
        <v>99</v>
      </c>
      <c r="D873" s="2" t="str">
        <f>"452636045"</f>
        <v>452636045</v>
      </c>
      <c r="E873" s="2" t="str">
        <f>"2021-10-01"</f>
        <v>2021-10-01</v>
      </c>
      <c r="F873" s="2" t="str">
        <f>"2023-06-01"</f>
        <v>2023-06-01</v>
      </c>
    </row>
    <row r="874" spans="1:6" ht="18" customHeight="1">
      <c r="A874" s="2">
        <v>872</v>
      </c>
      <c r="B874" s="2" t="s">
        <v>1015</v>
      </c>
      <c r="C874" s="2" t="s">
        <v>99</v>
      </c>
      <c r="D874" s="2" t="str">
        <f>"452636045"</f>
        <v>452636045</v>
      </c>
      <c r="E874" s="2" t="str">
        <f>"2022-03-01"</f>
        <v>2022-03-01</v>
      </c>
      <c r="F874" s="2" t="str">
        <f>"2023-06-01"</f>
        <v>2023-06-01</v>
      </c>
    </row>
    <row r="875" spans="1:6" ht="18" customHeight="1">
      <c r="A875" s="2">
        <v>873</v>
      </c>
      <c r="B875" s="2" t="s">
        <v>1016</v>
      </c>
      <c r="C875" s="2" t="s">
        <v>99</v>
      </c>
      <c r="D875" s="2" t="str">
        <f>"452636045"</f>
        <v>452636045</v>
      </c>
      <c r="E875" s="2" t="str">
        <f>"2022-03-01"</f>
        <v>2022-03-01</v>
      </c>
      <c r="F875" s="2" t="str">
        <f>"2023-06-01"</f>
        <v>2023-06-01</v>
      </c>
    </row>
    <row r="876" spans="1:6" ht="18" customHeight="1">
      <c r="A876" s="2">
        <v>874</v>
      </c>
      <c r="B876" s="2" t="s">
        <v>1005</v>
      </c>
      <c r="C876" s="2" t="s">
        <v>165</v>
      </c>
      <c r="D876" s="2" t="str">
        <f>"452635871"</f>
        <v>452635871</v>
      </c>
      <c r="E876" s="2" t="str">
        <f>"2022-02-01"</f>
        <v>2022-02-01</v>
      </c>
      <c r="F876" s="2" t="str">
        <f>"2027-01-01"</f>
        <v>2027-01-01</v>
      </c>
    </row>
    <row r="877" spans="1:6" ht="18" customHeight="1">
      <c r="A877" s="2">
        <v>875</v>
      </c>
      <c r="B877" s="2" t="s">
        <v>998</v>
      </c>
      <c r="C877" s="2" t="s">
        <v>39</v>
      </c>
      <c r="D877" s="2" t="str">
        <f>"452635348"</f>
        <v>452635348</v>
      </c>
      <c r="E877" s="2" t="str">
        <f>"2019-09-01"</f>
        <v>2019-09-01</v>
      </c>
      <c r="F877" s="2" t="str">
        <f>"2027-12-01"</f>
        <v>2027-12-01</v>
      </c>
    </row>
    <row r="878" spans="1:6" ht="18" customHeight="1">
      <c r="A878" s="2">
        <v>876</v>
      </c>
      <c r="B878" s="2" t="s">
        <v>999</v>
      </c>
      <c r="C878" s="2" t="s">
        <v>39</v>
      </c>
      <c r="D878" s="2" t="str">
        <f>"452635348"</f>
        <v>452635348</v>
      </c>
      <c r="E878" s="2" t="str">
        <f>"2020-05-01"</f>
        <v>2020-05-01</v>
      </c>
      <c r="F878" s="2" t="str">
        <f>"2026-05-01"</f>
        <v>2026-05-01</v>
      </c>
    </row>
    <row r="879" spans="1:6" ht="18" customHeight="1">
      <c r="A879" s="2">
        <v>877</v>
      </c>
      <c r="B879" s="2" t="s">
        <v>1000</v>
      </c>
      <c r="C879" s="2" t="s">
        <v>39</v>
      </c>
      <c r="D879" s="2" t="str">
        <f>"452635348"</f>
        <v>452635348</v>
      </c>
      <c r="E879" s="2" t="str">
        <f>"2020-05-01"</f>
        <v>2020-05-01</v>
      </c>
      <c r="F879" s="2" t="str">
        <f>"2023-05-01"</f>
        <v>2023-05-01</v>
      </c>
    </row>
    <row r="880" spans="1:6" ht="18" customHeight="1">
      <c r="A880" s="2">
        <v>878</v>
      </c>
      <c r="B880" s="2" t="s">
        <v>1001</v>
      </c>
      <c r="C880" s="2" t="s">
        <v>39</v>
      </c>
      <c r="D880" s="2" t="str">
        <f>"452635348"</f>
        <v>452635348</v>
      </c>
      <c r="E880" s="2" t="str">
        <f>"2022-03-01"</f>
        <v>2022-03-01</v>
      </c>
      <c r="F880" s="2" t="str">
        <f>"2025-06-01"</f>
        <v>2025-06-01</v>
      </c>
    </row>
    <row r="881" spans="1:6" ht="18" customHeight="1">
      <c r="A881" s="2">
        <v>879</v>
      </c>
      <c r="B881" s="2" t="s">
        <v>1002</v>
      </c>
      <c r="C881" s="2" t="s">
        <v>39</v>
      </c>
      <c r="D881" s="2" t="str">
        <f>"452635348"</f>
        <v>452635348</v>
      </c>
      <c r="E881" s="2" t="str">
        <f>"2020-05-01"</f>
        <v>2020-05-01</v>
      </c>
      <c r="F881" s="2" t="str">
        <f>"2023-05-01"</f>
        <v>2023-05-01</v>
      </c>
    </row>
    <row r="882" spans="1:6" ht="18" customHeight="1">
      <c r="A882" s="2">
        <v>880</v>
      </c>
      <c r="B882" s="2" t="s">
        <v>1003</v>
      </c>
      <c r="C882" s="2" t="s">
        <v>39</v>
      </c>
      <c r="D882" s="2" t="str">
        <f>"452635348"</f>
        <v>452635348</v>
      </c>
      <c r="E882" s="2" t="str">
        <f>"2020-05-01"</f>
        <v>2020-05-01</v>
      </c>
      <c r="F882" s="2" t="str">
        <f>"2023-05-01"</f>
        <v>2023-05-01</v>
      </c>
    </row>
    <row r="883" spans="1:6" ht="18" customHeight="1">
      <c r="A883" s="2">
        <v>881</v>
      </c>
      <c r="B883" s="2" t="s">
        <v>1004</v>
      </c>
      <c r="C883" s="2" t="s">
        <v>39</v>
      </c>
      <c r="D883" s="2" t="str">
        <f>"452635348"</f>
        <v>452635348</v>
      </c>
      <c r="E883" s="2" t="str">
        <f>"2020-08-01"</f>
        <v>2020-08-01</v>
      </c>
      <c r="F883" s="2" t="str">
        <f>"2023-12-01"</f>
        <v>2023-12-01</v>
      </c>
    </row>
    <row r="884" spans="1:6" ht="18" customHeight="1">
      <c r="A884" s="2">
        <v>882</v>
      </c>
      <c r="B884" s="2" t="s">
        <v>995</v>
      </c>
      <c r="C884" s="2" t="s">
        <v>20</v>
      </c>
      <c r="D884" s="2" t="str">
        <f>"452634971"</f>
        <v>452634971</v>
      </c>
      <c r="E884" s="2" t="str">
        <f>"2020-06-01"</f>
        <v>2020-06-01</v>
      </c>
      <c r="F884" s="2" t="str">
        <f>"2023-02-01"</f>
        <v>2023-02-01</v>
      </c>
    </row>
    <row r="885" spans="1:6" ht="18" customHeight="1">
      <c r="A885" s="2">
        <v>883</v>
      </c>
      <c r="B885" s="2" t="s">
        <v>996</v>
      </c>
      <c r="C885" s="2" t="s">
        <v>20</v>
      </c>
      <c r="D885" s="2" t="str">
        <f>"452634971"</f>
        <v>452634971</v>
      </c>
      <c r="E885" s="2" t="str">
        <f>"2020-09-01"</f>
        <v>2020-09-01</v>
      </c>
      <c r="F885" s="2" t="str">
        <f>"2022-06-01"</f>
        <v>2022-06-01</v>
      </c>
    </row>
    <row r="886" spans="1:6" ht="18" customHeight="1">
      <c r="A886" s="2">
        <v>884</v>
      </c>
      <c r="B886" s="2" t="s">
        <v>997</v>
      </c>
      <c r="C886" s="2" t="s">
        <v>20</v>
      </c>
      <c r="D886" s="2" t="str">
        <f>"452634971"</f>
        <v>452634971</v>
      </c>
      <c r="E886" s="2" t="str">
        <f>"2021-01-01"</f>
        <v>2021-01-01</v>
      </c>
      <c r="F886" s="2" t="str">
        <f>"2023-02-01"</f>
        <v>2023-02-01</v>
      </c>
    </row>
    <row r="887" spans="1:6" ht="18" customHeight="1">
      <c r="A887" s="2">
        <v>885</v>
      </c>
      <c r="B887" s="2" t="s">
        <v>993</v>
      </c>
      <c r="C887" s="2" t="s">
        <v>44</v>
      </c>
      <c r="D887" s="2" t="str">
        <f>"452634737"</f>
        <v>452634737</v>
      </c>
      <c r="E887" s="2" t="str">
        <f>"2021-11-01"</f>
        <v>2021-11-01</v>
      </c>
      <c r="F887" s="2" t="str">
        <f>"2023-10-01"</f>
        <v>2023-10-01</v>
      </c>
    </row>
    <row r="888" spans="1:6" ht="18" customHeight="1">
      <c r="A888" s="2">
        <v>886</v>
      </c>
      <c r="B888" s="2" t="s">
        <v>994</v>
      </c>
      <c r="C888" s="2" t="s">
        <v>44</v>
      </c>
      <c r="D888" s="2" t="str">
        <f>"452634737"</f>
        <v>452634737</v>
      </c>
      <c r="E888" s="2" t="str">
        <f>"2021-01-01"</f>
        <v>2021-01-01</v>
      </c>
      <c r="F888" s="2" t="str">
        <f>"2022-12-01"</f>
        <v>2022-12-01</v>
      </c>
    </row>
    <row r="889" spans="1:6" ht="18" customHeight="1">
      <c r="A889" s="2">
        <v>887</v>
      </c>
      <c r="B889" s="2" t="s">
        <v>989</v>
      </c>
      <c r="C889" s="2" t="s">
        <v>158</v>
      </c>
      <c r="D889" s="2" t="str">
        <f>"452633444"</f>
        <v>452633444</v>
      </c>
      <c r="E889" s="2" t="str">
        <f>"2020-11-01"</f>
        <v>2020-11-01</v>
      </c>
      <c r="F889" s="2" t="str">
        <f>"2025-10-01"</f>
        <v>2025-10-01</v>
      </c>
    </row>
    <row r="890" spans="1:6" ht="18" customHeight="1">
      <c r="A890" s="2">
        <v>888</v>
      </c>
      <c r="B890" s="2" t="s">
        <v>990</v>
      </c>
      <c r="C890" s="2" t="s">
        <v>158</v>
      </c>
      <c r="D890" s="2" t="str">
        <f>"452633444"</f>
        <v>452633444</v>
      </c>
      <c r="E890" s="2" t="str">
        <f>"2021-12-01"</f>
        <v>2021-12-01</v>
      </c>
      <c r="F890" s="2" t="str">
        <f>"2026-11-01"</f>
        <v>2026-11-01</v>
      </c>
    </row>
    <row r="891" spans="1:6" ht="18" customHeight="1">
      <c r="A891" s="2">
        <v>889</v>
      </c>
      <c r="B891" s="2" t="s">
        <v>991</v>
      </c>
      <c r="C891" s="2" t="s">
        <v>158</v>
      </c>
      <c r="D891" s="2" t="str">
        <f>"452633444"</f>
        <v>452633444</v>
      </c>
      <c r="E891" s="2" t="str">
        <f>"2022-01-01"</f>
        <v>2022-01-01</v>
      </c>
      <c r="F891" s="2" t="str">
        <f>"2026-12-01"</f>
        <v>2026-12-01</v>
      </c>
    </row>
    <row r="892" spans="1:6" ht="18" customHeight="1">
      <c r="A892" s="2">
        <v>890</v>
      </c>
      <c r="B892" s="2" t="s">
        <v>992</v>
      </c>
      <c r="C892" s="2" t="s">
        <v>158</v>
      </c>
      <c r="D892" s="2" t="str">
        <f>"452633444"</f>
        <v>452633444</v>
      </c>
      <c r="E892" s="2" t="str">
        <f>"2020-12-01"</f>
        <v>2020-12-01</v>
      </c>
      <c r="F892" s="2" t="str">
        <f>"2025-11-01"</f>
        <v>2025-11-01</v>
      </c>
    </row>
    <row r="893" spans="1:6" ht="18" customHeight="1">
      <c r="A893" s="2">
        <v>891</v>
      </c>
      <c r="B893" s="2" t="s">
        <v>984</v>
      </c>
      <c r="C893" s="2" t="s">
        <v>189</v>
      </c>
      <c r="D893" s="2" t="str">
        <f>"452632935"</f>
        <v>452632935</v>
      </c>
      <c r="E893" s="2" t="str">
        <f>"2022-06-01"</f>
        <v>2022-06-01</v>
      </c>
      <c r="F893" s="2" t="str">
        <f>"2023-05-01"</f>
        <v>2023-05-01</v>
      </c>
    </row>
    <row r="894" spans="1:6" ht="18" customHeight="1">
      <c r="A894" s="2">
        <v>892</v>
      </c>
      <c r="B894" s="2" t="s">
        <v>985</v>
      </c>
      <c r="C894" s="2" t="s">
        <v>189</v>
      </c>
      <c r="D894" s="2" t="str">
        <f>"452632935"</f>
        <v>452632935</v>
      </c>
      <c r="E894" s="2" t="str">
        <f>"2022-06-01"</f>
        <v>2022-06-01</v>
      </c>
      <c r="F894" s="2" t="str">
        <f>"2023-05-01"</f>
        <v>2023-05-01</v>
      </c>
    </row>
    <row r="895" spans="1:6" ht="18" customHeight="1">
      <c r="A895" s="2">
        <v>893</v>
      </c>
      <c r="B895" s="2" t="s">
        <v>986</v>
      </c>
      <c r="C895" s="2" t="s">
        <v>189</v>
      </c>
      <c r="D895" s="2" t="str">
        <f>"452632935"</f>
        <v>452632935</v>
      </c>
      <c r="E895" s="2" t="str">
        <f>"2022-03-01"</f>
        <v>2022-03-01</v>
      </c>
      <c r="F895" s="2" t="str">
        <f>"2023-04-01"</f>
        <v>2023-04-01</v>
      </c>
    </row>
    <row r="896" spans="1:6" ht="18" customHeight="1">
      <c r="A896" s="2">
        <v>894</v>
      </c>
      <c r="B896" s="2" t="s">
        <v>987</v>
      </c>
      <c r="C896" s="2" t="s">
        <v>189</v>
      </c>
      <c r="D896" s="2" t="str">
        <f>"452632935"</f>
        <v>452632935</v>
      </c>
      <c r="E896" s="2" t="str">
        <f>"2022-06-01"</f>
        <v>2022-06-01</v>
      </c>
      <c r="F896" s="2" t="str">
        <f>"2023-05-01"</f>
        <v>2023-05-01</v>
      </c>
    </row>
    <row r="897" spans="1:6" ht="18" customHeight="1">
      <c r="A897" s="2">
        <v>895</v>
      </c>
      <c r="B897" s="2" t="s">
        <v>988</v>
      </c>
      <c r="C897" s="2" t="s">
        <v>189</v>
      </c>
      <c r="D897" s="2" t="str">
        <f>"452632935"</f>
        <v>452632935</v>
      </c>
      <c r="E897" s="2" t="str">
        <f>"2022-06-01"</f>
        <v>2022-06-01</v>
      </c>
      <c r="F897" s="2" t="str">
        <f>"2023-05-01"</f>
        <v>2023-05-01</v>
      </c>
    </row>
    <row r="898" spans="1:6" ht="18" customHeight="1">
      <c r="A898" s="2">
        <v>896</v>
      </c>
      <c r="B898" s="2" t="s">
        <v>980</v>
      </c>
      <c r="C898" s="2" t="s">
        <v>118</v>
      </c>
      <c r="D898" s="2" t="str">
        <f>"452632376"</f>
        <v>452632376</v>
      </c>
      <c r="E898" s="2" t="str">
        <f>"2022-05-01"</f>
        <v>2022-05-01</v>
      </c>
      <c r="F898" s="2" t="str">
        <f>"2025-05-01"</f>
        <v>2025-05-01</v>
      </c>
    </row>
    <row r="899" spans="1:6" ht="18" customHeight="1">
      <c r="A899" s="2">
        <v>897</v>
      </c>
      <c r="B899" s="2" t="s">
        <v>981</v>
      </c>
      <c r="C899" s="2" t="s">
        <v>118</v>
      </c>
      <c r="D899" s="2" t="str">
        <f>"452632376"</f>
        <v>452632376</v>
      </c>
      <c r="E899" s="2" t="str">
        <f>"2021-06-01"</f>
        <v>2021-06-01</v>
      </c>
      <c r="F899" s="2" t="str">
        <f>"2024-06-01"</f>
        <v>2024-06-01</v>
      </c>
    </row>
    <row r="900" spans="1:6" ht="18" customHeight="1">
      <c r="A900" s="2">
        <v>898</v>
      </c>
      <c r="B900" s="2" t="s">
        <v>982</v>
      </c>
      <c r="C900" s="2" t="s">
        <v>118</v>
      </c>
      <c r="D900" s="2" t="str">
        <f>"452632376"</f>
        <v>452632376</v>
      </c>
      <c r="E900" s="2" t="str">
        <f>"2019-01-01"</f>
        <v>2019-01-01</v>
      </c>
      <c r="F900" s="2" t="str">
        <f>"2024-01-01"</f>
        <v>2024-01-01</v>
      </c>
    </row>
    <row r="901" spans="1:6" ht="18" customHeight="1">
      <c r="A901" s="2">
        <v>899</v>
      </c>
      <c r="B901" s="2" t="s">
        <v>983</v>
      </c>
      <c r="C901" s="2" t="s">
        <v>118</v>
      </c>
      <c r="D901" s="2" t="str">
        <f>"452632376"</f>
        <v>452632376</v>
      </c>
      <c r="E901" s="2" t="str">
        <f>"2019-01-01"</f>
        <v>2019-01-01</v>
      </c>
      <c r="F901" s="2" t="str">
        <f>"2024-01-01"</f>
        <v>2024-01-01</v>
      </c>
    </row>
    <row r="902" spans="1:6" ht="18" customHeight="1">
      <c r="A902" s="2">
        <v>900</v>
      </c>
      <c r="B902" s="2" t="s">
        <v>977</v>
      </c>
      <c r="C902" s="2" t="s">
        <v>68</v>
      </c>
      <c r="D902" s="2" t="str">
        <f>"452632048"</f>
        <v>452632048</v>
      </c>
      <c r="E902" s="2" t="str">
        <f>"2020-09-01"</f>
        <v>2020-09-01</v>
      </c>
      <c r="F902" s="2" t="str">
        <f>"2023-08-01"</f>
        <v>2023-08-01</v>
      </c>
    </row>
    <row r="903" spans="1:6" ht="18" customHeight="1">
      <c r="A903" s="2">
        <v>901</v>
      </c>
      <c r="B903" s="2" t="s">
        <v>978</v>
      </c>
      <c r="C903" s="2" t="s">
        <v>68</v>
      </c>
      <c r="D903" s="2" t="str">
        <f>"452632048"</f>
        <v>452632048</v>
      </c>
      <c r="E903" s="2" t="str">
        <f>"2022-09-01"</f>
        <v>2022-09-01</v>
      </c>
      <c r="F903" s="2" t="str">
        <f>"9999-12-01"</f>
        <v>9999-12-01</v>
      </c>
    </row>
    <row r="904" spans="1:6" ht="18" customHeight="1">
      <c r="A904" s="2">
        <v>902</v>
      </c>
      <c r="B904" s="2" t="s">
        <v>979</v>
      </c>
      <c r="C904" s="2" t="s">
        <v>68</v>
      </c>
      <c r="D904" s="2" t="str">
        <f>"452632048"</f>
        <v>452632048</v>
      </c>
      <c r="E904" s="2" t="str">
        <f>"2022-09-01"</f>
        <v>2022-09-01</v>
      </c>
      <c r="F904" s="2" t="str">
        <f>"9999-12-01"</f>
        <v>9999-12-01</v>
      </c>
    </row>
    <row r="905" spans="1:6" ht="18" customHeight="1">
      <c r="A905" s="2">
        <v>903</v>
      </c>
      <c r="B905" s="2" t="s">
        <v>975</v>
      </c>
      <c r="C905" s="2" t="s">
        <v>117</v>
      </c>
      <c r="D905" s="2" t="str">
        <f>"452631790"</f>
        <v>452631790</v>
      </c>
      <c r="E905" s="2" t="str">
        <f>"2021-10-01"</f>
        <v>2021-10-01</v>
      </c>
      <c r="F905" s="2" t="str">
        <f>"2023-10-01"</f>
        <v>2023-10-01</v>
      </c>
    </row>
    <row r="906" spans="1:6" ht="18" customHeight="1">
      <c r="A906" s="2">
        <v>904</v>
      </c>
      <c r="B906" s="2" t="s">
        <v>976</v>
      </c>
      <c r="C906" s="2" t="s">
        <v>117</v>
      </c>
      <c r="D906" s="2" t="str">
        <f>"452631790"</f>
        <v>452631790</v>
      </c>
      <c r="E906" s="2" t="str">
        <f>"2021-06-01"</f>
        <v>2021-06-01</v>
      </c>
      <c r="F906" s="2" t="str">
        <f>"2023-06-01"</f>
        <v>2023-06-01</v>
      </c>
    </row>
    <row r="907" spans="1:6" ht="18" customHeight="1">
      <c r="A907" s="2">
        <v>905</v>
      </c>
      <c r="B907" s="2" t="s">
        <v>972</v>
      </c>
      <c r="C907" s="2" t="s">
        <v>112</v>
      </c>
      <c r="D907" s="2" t="str">
        <f>"452631661"</f>
        <v>452631661</v>
      </c>
      <c r="E907" s="2" t="str">
        <f>"2019-09-01"</f>
        <v>2019-09-01</v>
      </c>
      <c r="F907" s="2" t="str">
        <f>"2023-02-01"</f>
        <v>2023-02-01</v>
      </c>
    </row>
    <row r="908" spans="1:6" ht="18" customHeight="1">
      <c r="A908" s="2">
        <v>906</v>
      </c>
      <c r="B908" s="2" t="s">
        <v>973</v>
      </c>
      <c r="C908" s="2" t="s">
        <v>112</v>
      </c>
      <c r="D908" s="2" t="str">
        <f>"452631661"</f>
        <v>452631661</v>
      </c>
      <c r="E908" s="2" t="str">
        <f>"2019-09-01"</f>
        <v>2019-09-01</v>
      </c>
      <c r="F908" s="2" t="str">
        <f>"2023-02-01"</f>
        <v>2023-02-01</v>
      </c>
    </row>
    <row r="909" spans="1:6" ht="18" customHeight="1">
      <c r="A909" s="2">
        <v>907</v>
      </c>
      <c r="B909" s="2" t="s">
        <v>974</v>
      </c>
      <c r="C909" s="2" t="s">
        <v>112</v>
      </c>
      <c r="D909" s="2" t="str">
        <f>"452631661"</f>
        <v>452631661</v>
      </c>
      <c r="E909" s="2" t="str">
        <f>"2020-03-01"</f>
        <v>2020-03-01</v>
      </c>
      <c r="F909" s="2" t="str">
        <f>"2023-02-01"</f>
        <v>2023-02-01</v>
      </c>
    </row>
    <row r="910" spans="1:6" ht="18" customHeight="1">
      <c r="A910" s="2">
        <v>908</v>
      </c>
      <c r="B910" s="2" t="s">
        <v>971</v>
      </c>
      <c r="C910" s="2" t="s">
        <v>76</v>
      </c>
      <c r="D910" s="2" t="str">
        <f>"452631532"</f>
        <v>452631532</v>
      </c>
      <c r="E910" s="2" t="str">
        <f>"2022-01-01"</f>
        <v>2022-01-01</v>
      </c>
      <c r="F910" s="2" t="str">
        <f>"2024-01-01"</f>
        <v>2024-01-01</v>
      </c>
    </row>
    <row r="911" spans="1:6" ht="18" customHeight="1">
      <c r="A911" s="2">
        <v>909</v>
      </c>
      <c r="B911" s="2" t="s">
        <v>969</v>
      </c>
      <c r="C911" s="2" t="s">
        <v>104</v>
      </c>
      <c r="D911" s="2" t="str">
        <f>"452631027"</f>
        <v>452631027</v>
      </c>
      <c r="E911" s="2" t="str">
        <f>"2021-03-01"</f>
        <v>2021-03-01</v>
      </c>
      <c r="F911" s="2" t="str">
        <f>"2023-02-01"</f>
        <v>2023-02-01</v>
      </c>
    </row>
    <row r="912" spans="1:6" ht="18" customHeight="1">
      <c r="A912" s="2">
        <v>910</v>
      </c>
      <c r="B912" s="2" t="s">
        <v>970</v>
      </c>
      <c r="C912" s="2" t="s">
        <v>104</v>
      </c>
      <c r="D912" s="2" t="str">
        <f>"452631027"</f>
        <v>452631027</v>
      </c>
      <c r="E912" s="2" t="str">
        <f>"2021-06-01"</f>
        <v>2021-06-01</v>
      </c>
      <c r="F912" s="2" t="str">
        <f>"2023-05-01"</f>
        <v>2023-05-01</v>
      </c>
    </row>
    <row r="913" spans="1:6" ht="18" customHeight="1">
      <c r="A913" s="2">
        <v>911</v>
      </c>
      <c r="B913" s="2" t="s">
        <v>967</v>
      </c>
      <c r="C913" s="2" t="s">
        <v>182</v>
      </c>
      <c r="D913" s="2" t="str">
        <f>"452630769"</f>
        <v>452630769</v>
      </c>
      <c r="E913" s="2" t="str">
        <f>"2019-01-01"</f>
        <v>2019-01-01</v>
      </c>
      <c r="F913" s="2" t="str">
        <f>"2023-04-01"</f>
        <v>2023-04-01</v>
      </c>
    </row>
    <row r="914" spans="1:6" ht="18" customHeight="1">
      <c r="A914" s="2">
        <v>912</v>
      </c>
      <c r="B914" s="2" t="s">
        <v>968</v>
      </c>
      <c r="C914" s="2" t="s">
        <v>182</v>
      </c>
      <c r="D914" s="2" t="str">
        <f>"452630769"</f>
        <v>452630769</v>
      </c>
      <c r="E914" s="2" t="str">
        <f>"2019-01-01"</f>
        <v>2019-01-01</v>
      </c>
      <c r="F914" s="2" t="str">
        <f>"2023-04-01"</f>
        <v>2023-04-01</v>
      </c>
    </row>
    <row r="915" spans="1:6" ht="18" customHeight="1">
      <c r="A915" s="2">
        <v>913</v>
      </c>
      <c r="B915" s="2" t="s">
        <v>962</v>
      </c>
      <c r="C915" s="2" t="s">
        <v>136</v>
      </c>
      <c r="D915" s="2" t="str">
        <f>"452630240"</f>
        <v>452630240</v>
      </c>
      <c r="E915" s="2" t="str">
        <f>"2021-10-01"</f>
        <v>2021-10-01</v>
      </c>
      <c r="F915" s="2" t="str">
        <f>"2024-08-01"</f>
        <v>2024-08-01</v>
      </c>
    </row>
    <row r="916" spans="1:6" ht="18" customHeight="1">
      <c r="A916" s="2">
        <v>914</v>
      </c>
      <c r="B916" s="2" t="s">
        <v>963</v>
      </c>
      <c r="C916" s="2" t="s">
        <v>136</v>
      </c>
      <c r="D916" s="2" t="str">
        <f>"452630240"</f>
        <v>452630240</v>
      </c>
      <c r="E916" s="2" t="str">
        <f>"2021-09-01"</f>
        <v>2021-09-01</v>
      </c>
      <c r="F916" s="2" t="str">
        <f>"2022-09-01"</f>
        <v>2022-09-01</v>
      </c>
    </row>
    <row r="917" spans="1:6" ht="18" customHeight="1">
      <c r="A917" s="2">
        <v>915</v>
      </c>
      <c r="B917" s="2" t="s">
        <v>964</v>
      </c>
      <c r="C917" s="2" t="s">
        <v>136</v>
      </c>
      <c r="D917" s="2" t="str">
        <f>"452630240"</f>
        <v>452630240</v>
      </c>
      <c r="E917" s="2" t="str">
        <f>"2022-04-01"</f>
        <v>2022-04-01</v>
      </c>
      <c r="F917" s="2" t="str">
        <f>"2024-08-01"</f>
        <v>2024-08-01</v>
      </c>
    </row>
    <row r="918" spans="1:6" ht="18" customHeight="1">
      <c r="A918" s="2">
        <v>916</v>
      </c>
      <c r="B918" s="2" t="s">
        <v>965</v>
      </c>
      <c r="C918" s="2" t="s">
        <v>136</v>
      </c>
      <c r="D918" s="2" t="str">
        <f>"452630240"</f>
        <v>452630240</v>
      </c>
      <c r="E918" s="2" t="str">
        <f>"2021-08-01"</f>
        <v>2021-08-01</v>
      </c>
      <c r="F918" s="2" t="str">
        <f>"2024-08-01"</f>
        <v>2024-08-01</v>
      </c>
    </row>
    <row r="919" spans="1:6" ht="18" customHeight="1">
      <c r="A919" s="2">
        <v>917</v>
      </c>
      <c r="B919" s="2" t="s">
        <v>966</v>
      </c>
      <c r="C919" s="2" t="s">
        <v>136</v>
      </c>
      <c r="D919" s="2" t="str">
        <f>"452630240"</f>
        <v>452630240</v>
      </c>
      <c r="E919" s="2" t="str">
        <f>"2021-08-01"</f>
        <v>2021-08-01</v>
      </c>
      <c r="F919" s="2" t="str">
        <f>"2024-08-01"</f>
        <v>2024-08-01</v>
      </c>
    </row>
    <row r="920" spans="1:6" ht="18" customHeight="1">
      <c r="A920" s="2">
        <v>918</v>
      </c>
      <c r="B920" s="2" t="s">
        <v>961</v>
      </c>
      <c r="C920" s="2" t="s">
        <v>155</v>
      </c>
      <c r="D920" s="2" t="str">
        <f>"452630043"</f>
        <v>452630043</v>
      </c>
      <c r="E920" s="2" t="str">
        <f>"2020-04-01"</f>
        <v>2020-04-01</v>
      </c>
      <c r="F920" s="2" t="str">
        <f>"2023-03-01"</f>
        <v>2023-03-01</v>
      </c>
    </row>
    <row r="921" spans="1:6" ht="18" customHeight="1">
      <c r="A921" s="2">
        <v>919</v>
      </c>
      <c r="B921" s="2" t="s">
        <v>960</v>
      </c>
      <c r="C921" s="2" t="s">
        <v>147</v>
      </c>
      <c r="D921" s="2" t="str">
        <f>"452628448"</f>
        <v>452628448</v>
      </c>
      <c r="E921" s="2" t="str">
        <f>"2021-01-01"</f>
        <v>2021-01-01</v>
      </c>
      <c r="F921" s="2" t="str">
        <f>"2025-12-01"</f>
        <v>2025-12-01</v>
      </c>
    </row>
    <row r="922" spans="1:6" ht="18" customHeight="1">
      <c r="A922" s="2">
        <v>920</v>
      </c>
      <c r="B922" s="2" t="s">
        <v>957</v>
      </c>
      <c r="C922" s="2" t="s">
        <v>41</v>
      </c>
      <c r="D922" s="2" t="str">
        <f>"452627228"</f>
        <v>452627228</v>
      </c>
      <c r="E922" s="2" t="str">
        <f>"2021-11-01"</f>
        <v>2021-11-01</v>
      </c>
      <c r="F922" s="2" t="str">
        <f>"2026-11-01"</f>
        <v>2026-11-01</v>
      </c>
    </row>
    <row r="923" spans="1:6" ht="18" customHeight="1">
      <c r="A923" s="2">
        <v>921</v>
      </c>
      <c r="B923" s="2" t="s">
        <v>958</v>
      </c>
      <c r="C923" s="2" t="s">
        <v>41</v>
      </c>
      <c r="D923" s="2" t="str">
        <f>"452627228"</f>
        <v>452627228</v>
      </c>
      <c r="E923" s="2" t="str">
        <f>"2020-07-01"</f>
        <v>2020-07-01</v>
      </c>
      <c r="F923" s="2" t="str">
        <f>"2026-07-01"</f>
        <v>2026-07-01</v>
      </c>
    </row>
    <row r="924" spans="1:6" ht="18" customHeight="1">
      <c r="A924" s="2">
        <v>922</v>
      </c>
      <c r="B924" s="2" t="s">
        <v>959</v>
      </c>
      <c r="C924" s="2" t="s">
        <v>41</v>
      </c>
      <c r="D924" s="2" t="str">
        <f>"452627228"</f>
        <v>452627228</v>
      </c>
      <c r="E924" s="2" t="str">
        <f>"2018-03-01"</f>
        <v>2018-03-01</v>
      </c>
      <c r="F924" s="2" t="str">
        <f>"2026-03-01"</f>
        <v>2026-03-01</v>
      </c>
    </row>
    <row r="925" spans="1:6" ht="18" customHeight="1">
      <c r="A925" s="2">
        <v>923</v>
      </c>
      <c r="B925" s="2" t="s">
        <v>956</v>
      </c>
      <c r="C925" s="2" t="s">
        <v>100</v>
      </c>
      <c r="D925" s="2" t="str">
        <f>"452627132"</f>
        <v>452627132</v>
      </c>
      <c r="E925" s="2" t="str">
        <f>"2023-02-01"</f>
        <v>2023-02-01</v>
      </c>
      <c r="F925" s="2" t="str">
        <f>"2024-02-01"</f>
        <v>2024-02-01</v>
      </c>
    </row>
    <row r="926" spans="1:6" ht="18" customHeight="1">
      <c r="A926" s="2">
        <v>924</v>
      </c>
      <c r="B926" s="2" t="s">
        <v>955</v>
      </c>
      <c r="C926" s="2" t="s">
        <v>45</v>
      </c>
      <c r="D926" s="2" t="str">
        <f>"452627071"</f>
        <v>452627071</v>
      </c>
      <c r="E926" s="2" t="str">
        <f>"2019-10-01"</f>
        <v>2019-10-01</v>
      </c>
      <c r="F926" s="2" t="str">
        <f>"2027-10-01"</f>
        <v>2027-10-01</v>
      </c>
    </row>
    <row r="927" spans="1:6" ht="18" customHeight="1">
      <c r="A927" s="2">
        <v>925</v>
      </c>
      <c r="B927" s="2" t="s">
        <v>954</v>
      </c>
      <c r="C927" s="2" t="s">
        <v>26</v>
      </c>
      <c r="D927" s="2" t="str">
        <f>"452626832"</f>
        <v>452626832</v>
      </c>
      <c r="E927" s="2" t="str">
        <f>"2020-04-01"</f>
        <v>2020-04-01</v>
      </c>
      <c r="F927" s="2" t="str">
        <f>"2023-04-01"</f>
        <v>2023-04-01</v>
      </c>
    </row>
    <row r="928" spans="1:6" ht="18" customHeight="1">
      <c r="A928" s="2">
        <v>926</v>
      </c>
      <c r="B928" s="2" t="s">
        <v>951</v>
      </c>
      <c r="C928" s="2" t="s">
        <v>17</v>
      </c>
      <c r="D928" s="2" t="str">
        <f>"452626790"</f>
        <v>452626790</v>
      </c>
      <c r="E928" s="2" t="str">
        <f>"2022-01-01"</f>
        <v>2022-01-01</v>
      </c>
      <c r="F928" s="2" t="str">
        <f>"2022-12-01"</f>
        <v>2022-12-01</v>
      </c>
    </row>
    <row r="929" spans="1:6" ht="18" customHeight="1">
      <c r="A929" s="2">
        <v>927</v>
      </c>
      <c r="B929" s="2" t="s">
        <v>952</v>
      </c>
      <c r="C929" s="2" t="s">
        <v>17</v>
      </c>
      <c r="D929" s="2" t="str">
        <f>"452626790"</f>
        <v>452626790</v>
      </c>
      <c r="E929" s="2" t="str">
        <f>"2022-01-01"</f>
        <v>2022-01-01</v>
      </c>
      <c r="F929" s="2" t="str">
        <f>"2022-12-01"</f>
        <v>2022-12-01</v>
      </c>
    </row>
    <row r="930" spans="1:6" ht="18" customHeight="1">
      <c r="A930" s="2">
        <v>928</v>
      </c>
      <c r="B930" s="2" t="s">
        <v>953</v>
      </c>
      <c r="C930" s="2" t="s">
        <v>17</v>
      </c>
      <c r="D930" s="2" t="str">
        <f>"452626790"</f>
        <v>452626790</v>
      </c>
      <c r="E930" s="2" t="str">
        <f>"2022-01-01"</f>
        <v>2022-01-01</v>
      </c>
      <c r="F930" s="2" t="str">
        <f>"2022-12-01"</f>
        <v>2022-12-01</v>
      </c>
    </row>
    <row r="931" spans="1:6" ht="18" customHeight="1">
      <c r="A931" s="2">
        <v>929</v>
      </c>
      <c r="B931" s="2" t="s">
        <v>950</v>
      </c>
      <c r="C931" s="2" t="s">
        <v>70</v>
      </c>
      <c r="D931" s="2" t="str">
        <f>"452626602"</f>
        <v>452626602</v>
      </c>
      <c r="E931" s="2" t="str">
        <f>"2021-11-01"</f>
        <v>2021-11-01</v>
      </c>
      <c r="F931" s="2" t="str">
        <f>"2023-11-01"</f>
        <v>2023-11-01</v>
      </c>
    </row>
    <row r="932" spans="1:6" ht="18" customHeight="1">
      <c r="A932" s="2">
        <v>930</v>
      </c>
      <c r="B932" s="2" t="s">
        <v>946</v>
      </c>
      <c r="C932" s="2" t="s">
        <v>15</v>
      </c>
      <c r="D932" s="2" t="str">
        <f>"452626554"</f>
        <v>452626554</v>
      </c>
      <c r="E932" s="2" t="str">
        <f>"2021-08-01"</f>
        <v>2021-08-01</v>
      </c>
      <c r="F932" s="2" t="str">
        <f>"2023-02-01"</f>
        <v>2023-02-01</v>
      </c>
    </row>
    <row r="933" spans="1:6" ht="18" customHeight="1">
      <c r="A933" s="2">
        <v>931</v>
      </c>
      <c r="B933" s="2" t="s">
        <v>947</v>
      </c>
      <c r="C933" s="2" t="s">
        <v>15</v>
      </c>
      <c r="D933" s="2" t="str">
        <f>"452626554"</f>
        <v>452626554</v>
      </c>
      <c r="E933" s="2" t="str">
        <f>"2021-12-01"</f>
        <v>2021-12-01</v>
      </c>
      <c r="F933" s="2" t="str">
        <f>"2023-02-01"</f>
        <v>2023-02-01</v>
      </c>
    </row>
    <row r="934" spans="1:6" ht="18" customHeight="1">
      <c r="A934" s="2">
        <v>932</v>
      </c>
      <c r="B934" s="2" t="s">
        <v>948</v>
      </c>
      <c r="C934" s="2" t="s">
        <v>15</v>
      </c>
      <c r="D934" s="2" t="str">
        <f>"452626554"</f>
        <v>452626554</v>
      </c>
      <c r="E934" s="2" t="str">
        <f>"2022-02-01"</f>
        <v>2022-02-01</v>
      </c>
      <c r="F934" s="2" t="str">
        <f>"2023-02-01"</f>
        <v>2023-02-01</v>
      </c>
    </row>
    <row r="935" spans="1:6" ht="18" customHeight="1">
      <c r="A935" s="2">
        <v>933</v>
      </c>
      <c r="B935" s="2" t="s">
        <v>949</v>
      </c>
      <c r="C935" s="2" t="s">
        <v>15</v>
      </c>
      <c r="D935" s="2" t="str">
        <f>"452626554"</f>
        <v>452626554</v>
      </c>
      <c r="E935" s="2" t="str">
        <f>"2021-12-01"</f>
        <v>2021-12-01</v>
      </c>
      <c r="F935" s="2" t="str">
        <f>"2023-02-01"</f>
        <v>2023-02-01</v>
      </c>
    </row>
    <row r="936" spans="1:6" ht="18" customHeight="1">
      <c r="A936" s="2">
        <v>934</v>
      </c>
      <c r="B936" s="2" t="s">
        <v>940</v>
      </c>
      <c r="C936" s="2" t="s">
        <v>6</v>
      </c>
      <c r="D936" s="2" t="str">
        <f>"452626289"</f>
        <v>452626289</v>
      </c>
      <c r="E936" s="2" t="str">
        <f>"2020-07-01"</f>
        <v>2020-07-01</v>
      </c>
      <c r="F936" s="2" t="str">
        <f>"2023-07-01"</f>
        <v>2023-07-01</v>
      </c>
    </row>
    <row r="937" spans="1:6" ht="18" customHeight="1">
      <c r="A937" s="2">
        <v>935</v>
      </c>
      <c r="B937" s="2" t="s">
        <v>941</v>
      </c>
      <c r="C937" s="2" t="s">
        <v>6</v>
      </c>
      <c r="D937" s="2" t="str">
        <f>"452626289"</f>
        <v>452626289</v>
      </c>
      <c r="E937" s="2" t="str">
        <f>"2020-07-01"</f>
        <v>2020-07-01</v>
      </c>
      <c r="F937" s="2" t="str">
        <f>"2023-07-01"</f>
        <v>2023-07-01</v>
      </c>
    </row>
    <row r="938" spans="1:6" ht="18" customHeight="1">
      <c r="A938" s="2">
        <v>936</v>
      </c>
      <c r="B938" s="2" t="s">
        <v>942</v>
      </c>
      <c r="C938" s="2" t="s">
        <v>6</v>
      </c>
      <c r="D938" s="2" t="str">
        <f>"452626289"</f>
        <v>452626289</v>
      </c>
      <c r="E938" s="2" t="str">
        <f>"2021-10-01"</f>
        <v>2021-10-01</v>
      </c>
      <c r="F938" s="2" t="str">
        <f>"2023-10-01"</f>
        <v>2023-10-01</v>
      </c>
    </row>
    <row r="939" spans="1:6" ht="18" customHeight="1">
      <c r="A939" s="2">
        <v>937</v>
      </c>
      <c r="B939" s="2" t="s">
        <v>943</v>
      </c>
      <c r="C939" s="2" t="s">
        <v>6</v>
      </c>
      <c r="D939" s="2" t="str">
        <f>"452626289"</f>
        <v>452626289</v>
      </c>
      <c r="E939" s="2" t="str">
        <f>"2021-05-01"</f>
        <v>2021-05-01</v>
      </c>
      <c r="F939" s="2" t="str">
        <f>"2024-05-01"</f>
        <v>2024-05-01</v>
      </c>
    </row>
    <row r="940" spans="1:6" ht="18" customHeight="1">
      <c r="A940" s="2">
        <v>938</v>
      </c>
      <c r="B940" s="2" t="s">
        <v>944</v>
      </c>
      <c r="C940" s="2" t="s">
        <v>6</v>
      </c>
      <c r="D940" s="2" t="str">
        <f>"452626289"</f>
        <v>452626289</v>
      </c>
      <c r="E940" s="2" t="str">
        <f>"2021-02-01"</f>
        <v>2021-02-01</v>
      </c>
      <c r="F940" s="2" t="str">
        <f>"2023-02-01"</f>
        <v>2023-02-01</v>
      </c>
    </row>
    <row r="941" spans="1:6" ht="18" customHeight="1">
      <c r="A941" s="2">
        <v>939</v>
      </c>
      <c r="B941" s="2" t="s">
        <v>945</v>
      </c>
      <c r="C941" s="2" t="s">
        <v>6</v>
      </c>
      <c r="D941" s="2" t="str">
        <f>"452626289"</f>
        <v>452626289</v>
      </c>
      <c r="E941" s="2" t="str">
        <f>"2021-03-01"</f>
        <v>2021-03-01</v>
      </c>
      <c r="F941" s="2" t="str">
        <f>"2023-03-01"</f>
        <v>2023-03-01</v>
      </c>
    </row>
    <row r="942" spans="1:6" ht="18" customHeight="1">
      <c r="A942" s="2">
        <v>940</v>
      </c>
      <c r="B942" s="2" t="s">
        <v>939</v>
      </c>
      <c r="C942" s="2" t="s">
        <v>23</v>
      </c>
      <c r="D942" s="2" t="str">
        <f>"452626031"</f>
        <v>452626031</v>
      </c>
      <c r="E942" s="2" t="str">
        <f>"2021-06-01"</f>
        <v>2021-06-01</v>
      </c>
      <c r="F942" s="2" t="str">
        <f>"2023-06-01"</f>
        <v>2023-06-01</v>
      </c>
    </row>
    <row r="943" spans="1:6" ht="18" customHeight="1">
      <c r="A943" s="2">
        <v>941</v>
      </c>
      <c r="B943" s="2" t="s">
        <v>933</v>
      </c>
      <c r="C943" s="2" t="s">
        <v>139</v>
      </c>
      <c r="D943" s="2" t="str">
        <f>"452625441"</f>
        <v>452625441</v>
      </c>
      <c r="E943" s="2" t="str">
        <f>"2021-07-01"</f>
        <v>2021-07-01</v>
      </c>
      <c r="F943" s="2" t="str">
        <f>"2023-02-01"</f>
        <v>2023-02-01</v>
      </c>
    </row>
    <row r="944" spans="1:6" ht="18" customHeight="1">
      <c r="A944" s="2">
        <v>942</v>
      </c>
      <c r="B944" s="2" t="s">
        <v>934</v>
      </c>
      <c r="C944" s="2" t="s">
        <v>139</v>
      </c>
      <c r="D944" s="2" t="str">
        <f>"452625441"</f>
        <v>452625441</v>
      </c>
      <c r="E944" s="2" t="str">
        <f>"2021-12-01"</f>
        <v>2021-12-01</v>
      </c>
      <c r="F944" s="2" t="str">
        <f>"2023-02-01"</f>
        <v>2023-02-01</v>
      </c>
    </row>
    <row r="945" spans="1:6" ht="18" customHeight="1">
      <c r="A945" s="2">
        <v>943</v>
      </c>
      <c r="B945" s="2" t="s">
        <v>935</v>
      </c>
      <c r="C945" s="2" t="s">
        <v>139</v>
      </c>
      <c r="D945" s="2" t="str">
        <f>"452625441"</f>
        <v>452625441</v>
      </c>
      <c r="E945" s="2" t="str">
        <f>"2022-03-01"</f>
        <v>2022-03-01</v>
      </c>
      <c r="F945" s="2" t="str">
        <f>"2023-02-01"</f>
        <v>2023-02-01</v>
      </c>
    </row>
    <row r="946" spans="1:6" ht="18" customHeight="1">
      <c r="A946" s="2">
        <v>944</v>
      </c>
      <c r="B946" s="2" t="s">
        <v>936</v>
      </c>
      <c r="C946" s="2" t="s">
        <v>139</v>
      </c>
      <c r="D946" s="2" t="str">
        <f>"452625441"</f>
        <v>452625441</v>
      </c>
      <c r="E946" s="2" t="str">
        <f>"2021-11-01"</f>
        <v>2021-11-01</v>
      </c>
      <c r="F946" s="2" t="str">
        <f>"2023-02-01"</f>
        <v>2023-02-01</v>
      </c>
    </row>
    <row r="947" spans="1:6" ht="18" customHeight="1">
      <c r="A947" s="2">
        <v>945</v>
      </c>
      <c r="B947" s="2" t="s">
        <v>937</v>
      </c>
      <c r="C947" s="2" t="s">
        <v>139</v>
      </c>
      <c r="D947" s="2" t="str">
        <f>"452625441"</f>
        <v>452625441</v>
      </c>
      <c r="E947" s="2" t="str">
        <f>"2022-05-01"</f>
        <v>2022-05-01</v>
      </c>
      <c r="F947" s="2" t="str">
        <f>"2023-06-01"</f>
        <v>2023-06-01</v>
      </c>
    </row>
    <row r="948" spans="1:6" ht="18" customHeight="1">
      <c r="A948" s="2">
        <v>946</v>
      </c>
      <c r="B948" s="2" t="s">
        <v>938</v>
      </c>
      <c r="C948" s="2" t="s">
        <v>139</v>
      </c>
      <c r="D948" s="2" t="str">
        <f>"452625441"</f>
        <v>452625441</v>
      </c>
      <c r="E948" s="2" t="str">
        <f>"2022-06-01"</f>
        <v>2022-06-01</v>
      </c>
      <c r="F948" s="2" t="str">
        <f>"2023-05-01"</f>
        <v>2023-05-01</v>
      </c>
    </row>
    <row r="949" spans="1:6" ht="18" customHeight="1">
      <c r="A949" s="2">
        <v>947</v>
      </c>
      <c r="B949" s="2" t="s">
        <v>929</v>
      </c>
      <c r="C949" s="2" t="s">
        <v>151</v>
      </c>
      <c r="D949" s="2" t="str">
        <f>"452624585"</f>
        <v>452624585</v>
      </c>
      <c r="E949" s="2" t="str">
        <f>"2023-04-01"</f>
        <v>2023-04-01</v>
      </c>
      <c r="F949" s="2" t="str">
        <f>"2026-03-01"</f>
        <v>2026-03-01</v>
      </c>
    </row>
    <row r="950" spans="1:6" ht="18" customHeight="1">
      <c r="A950" s="2">
        <v>948</v>
      </c>
      <c r="B950" s="2" t="s">
        <v>930</v>
      </c>
      <c r="C950" s="2" t="s">
        <v>151</v>
      </c>
      <c r="D950" s="2" t="str">
        <f>"452624585"</f>
        <v>452624585</v>
      </c>
      <c r="E950" s="2" t="str">
        <f>"2022-03-01"</f>
        <v>2022-03-01</v>
      </c>
      <c r="F950" s="2" t="str">
        <f>"2025-03-01"</f>
        <v>2025-03-01</v>
      </c>
    </row>
    <row r="951" spans="1:6" ht="18" customHeight="1">
      <c r="A951" s="2">
        <v>949</v>
      </c>
      <c r="B951" s="2" t="s">
        <v>931</v>
      </c>
      <c r="C951" s="2" t="s">
        <v>151</v>
      </c>
      <c r="D951" s="2" t="str">
        <f>"452624585"</f>
        <v>452624585</v>
      </c>
      <c r="E951" s="2" t="str">
        <f>"2021-08-01"</f>
        <v>2021-08-01</v>
      </c>
      <c r="F951" s="2" t="str">
        <f>"2024-09-01"</f>
        <v>2024-09-01</v>
      </c>
    </row>
    <row r="952" spans="1:6" ht="18" customHeight="1">
      <c r="A952" s="2">
        <v>950</v>
      </c>
      <c r="B952" s="2" t="s">
        <v>932</v>
      </c>
      <c r="C952" s="2" t="s">
        <v>151</v>
      </c>
      <c r="D952" s="2" t="str">
        <f>"452624585"</f>
        <v>452624585</v>
      </c>
      <c r="E952" s="2" t="str">
        <f>"2022-04-01"</f>
        <v>2022-04-01</v>
      </c>
      <c r="F952" s="2" t="str">
        <f>"2025-03-01"</f>
        <v>2025-03-01</v>
      </c>
    </row>
    <row r="953" spans="1:6" ht="18" customHeight="1">
      <c r="A953" s="2">
        <v>951</v>
      </c>
      <c r="B953" s="2" t="s">
        <v>916</v>
      </c>
      <c r="C953" s="2" t="s">
        <v>146</v>
      </c>
      <c r="D953" s="2" t="str">
        <f>"452624355"</f>
        <v>452624355</v>
      </c>
      <c r="E953" s="2" t="str">
        <f>"2022-01-01"</f>
        <v>2022-01-01</v>
      </c>
      <c r="F953" s="2" t="str">
        <f>"2026-12-01"</f>
        <v>2026-12-01</v>
      </c>
    </row>
    <row r="954" spans="1:6" ht="18" customHeight="1">
      <c r="A954" s="2">
        <v>952</v>
      </c>
      <c r="B954" s="2" t="s">
        <v>917</v>
      </c>
      <c r="C954" s="2" t="s">
        <v>146</v>
      </c>
      <c r="D954" s="2" t="str">
        <f>"452624355"</f>
        <v>452624355</v>
      </c>
      <c r="E954" s="2" t="str">
        <f>"2022-01-01"</f>
        <v>2022-01-01</v>
      </c>
      <c r="F954" s="2" t="str">
        <f>"2026-12-01"</f>
        <v>2026-12-01</v>
      </c>
    </row>
    <row r="955" spans="1:6" ht="18" customHeight="1">
      <c r="A955" s="2">
        <v>953</v>
      </c>
      <c r="B955" s="2" t="s">
        <v>918</v>
      </c>
      <c r="C955" s="2" t="s">
        <v>146</v>
      </c>
      <c r="D955" s="2" t="str">
        <f>"452624355"</f>
        <v>452624355</v>
      </c>
      <c r="E955" s="2" t="str">
        <f>"2022-01-01"</f>
        <v>2022-01-01</v>
      </c>
      <c r="F955" s="2" t="str">
        <f>"2026-12-01"</f>
        <v>2026-12-01</v>
      </c>
    </row>
    <row r="956" spans="1:6" ht="18" customHeight="1">
      <c r="A956" s="2">
        <v>954</v>
      </c>
      <c r="B956" s="2" t="s">
        <v>919</v>
      </c>
      <c r="C956" s="2" t="s">
        <v>146</v>
      </c>
      <c r="D956" s="2" t="str">
        <f>"452624355"</f>
        <v>452624355</v>
      </c>
      <c r="E956" s="2" t="str">
        <f>"2022-01-01"</f>
        <v>2022-01-01</v>
      </c>
      <c r="F956" s="2" t="str">
        <f>"2026-12-01"</f>
        <v>2026-12-01</v>
      </c>
    </row>
    <row r="957" spans="1:6" ht="18" customHeight="1">
      <c r="A957" s="2">
        <v>955</v>
      </c>
      <c r="B957" s="2" t="s">
        <v>920</v>
      </c>
      <c r="C957" s="2" t="s">
        <v>146</v>
      </c>
      <c r="D957" s="2" t="str">
        <f>"452624355"</f>
        <v>452624355</v>
      </c>
      <c r="E957" s="2" t="str">
        <f>"2022-01-01"</f>
        <v>2022-01-01</v>
      </c>
      <c r="F957" s="2" t="str">
        <f>"2026-12-01"</f>
        <v>2026-12-01</v>
      </c>
    </row>
    <row r="958" spans="1:6" ht="18" customHeight="1">
      <c r="A958" s="2">
        <v>956</v>
      </c>
      <c r="B958" s="2" t="s">
        <v>921</v>
      </c>
      <c r="C958" s="2" t="s">
        <v>146</v>
      </c>
      <c r="D958" s="2" t="str">
        <f>"452624355"</f>
        <v>452624355</v>
      </c>
      <c r="E958" s="2" t="str">
        <f>"2022-01-01"</f>
        <v>2022-01-01</v>
      </c>
      <c r="F958" s="2" t="str">
        <f>"2026-12-01"</f>
        <v>2026-12-01</v>
      </c>
    </row>
    <row r="959" spans="1:6" ht="18" customHeight="1">
      <c r="A959" s="2">
        <v>957</v>
      </c>
      <c r="B959" s="2" t="s">
        <v>922</v>
      </c>
      <c r="C959" s="2" t="s">
        <v>146</v>
      </c>
      <c r="D959" s="2" t="str">
        <f>"452624355"</f>
        <v>452624355</v>
      </c>
      <c r="E959" s="2" t="str">
        <f>"2022-01-01"</f>
        <v>2022-01-01</v>
      </c>
      <c r="F959" s="2" t="str">
        <f>"2026-12-01"</f>
        <v>2026-12-01</v>
      </c>
    </row>
    <row r="960" spans="1:6" ht="18" customHeight="1">
      <c r="A960" s="2">
        <v>958</v>
      </c>
      <c r="B960" s="2" t="s">
        <v>923</v>
      </c>
      <c r="C960" s="2" t="s">
        <v>146</v>
      </c>
      <c r="D960" s="2" t="str">
        <f>"452624355"</f>
        <v>452624355</v>
      </c>
      <c r="E960" s="2" t="str">
        <f>"2022-01-01"</f>
        <v>2022-01-01</v>
      </c>
      <c r="F960" s="2" t="str">
        <f>"2026-12-01"</f>
        <v>2026-12-01</v>
      </c>
    </row>
    <row r="961" spans="1:6" ht="18" customHeight="1">
      <c r="A961" s="2">
        <v>959</v>
      </c>
      <c r="B961" s="2" t="s">
        <v>924</v>
      </c>
      <c r="C961" s="2" t="s">
        <v>146</v>
      </c>
      <c r="D961" s="2" t="str">
        <f>"452624355"</f>
        <v>452624355</v>
      </c>
      <c r="E961" s="2" t="str">
        <f>"2022-01-01"</f>
        <v>2022-01-01</v>
      </c>
      <c r="F961" s="2" t="str">
        <f>"2026-12-01"</f>
        <v>2026-12-01</v>
      </c>
    </row>
    <row r="962" spans="1:6" ht="18" customHeight="1">
      <c r="A962" s="2">
        <v>960</v>
      </c>
      <c r="B962" s="2" t="s">
        <v>925</v>
      </c>
      <c r="C962" s="2" t="s">
        <v>146</v>
      </c>
      <c r="D962" s="2" t="str">
        <f>"452624355"</f>
        <v>452624355</v>
      </c>
      <c r="E962" s="2" t="str">
        <f>"2022-01-01"</f>
        <v>2022-01-01</v>
      </c>
      <c r="F962" s="2" t="str">
        <f>"2026-12-01"</f>
        <v>2026-12-01</v>
      </c>
    </row>
    <row r="963" spans="1:6" ht="18" customHeight="1">
      <c r="A963" s="2">
        <v>961</v>
      </c>
      <c r="B963" s="2" t="s">
        <v>926</v>
      </c>
      <c r="C963" s="2" t="s">
        <v>146</v>
      </c>
      <c r="D963" s="2" t="str">
        <f>"452624355"</f>
        <v>452624355</v>
      </c>
      <c r="E963" s="2" t="str">
        <f>"2022-01-01"</f>
        <v>2022-01-01</v>
      </c>
      <c r="F963" s="2" t="str">
        <f>"2026-12-01"</f>
        <v>2026-12-01</v>
      </c>
    </row>
    <row r="964" spans="1:6" ht="18" customHeight="1">
      <c r="A964" s="2">
        <v>962</v>
      </c>
      <c r="B964" s="2" t="s">
        <v>927</v>
      </c>
      <c r="C964" s="2" t="s">
        <v>146</v>
      </c>
      <c r="D964" s="2" t="str">
        <f>"452624355"</f>
        <v>452624355</v>
      </c>
      <c r="E964" s="2" t="str">
        <f>"2022-01-01"</f>
        <v>2022-01-01</v>
      </c>
      <c r="F964" s="2" t="str">
        <f>"2026-12-01"</f>
        <v>2026-12-01</v>
      </c>
    </row>
    <row r="965" spans="1:6" ht="18" customHeight="1">
      <c r="A965" s="2">
        <v>963</v>
      </c>
      <c r="B965" s="2" t="s">
        <v>928</v>
      </c>
      <c r="C965" s="2" t="s">
        <v>146</v>
      </c>
      <c r="D965" s="2" t="str">
        <f>"452624355"</f>
        <v>452624355</v>
      </c>
      <c r="E965" s="2" t="str">
        <f>"2022-01-01"</f>
        <v>2022-01-01</v>
      </c>
      <c r="F965" s="2" t="str">
        <f>"2026-12-01"</f>
        <v>2026-12-01</v>
      </c>
    </row>
    <row r="966" spans="1:6" ht="18" customHeight="1">
      <c r="A966" s="2">
        <v>964</v>
      </c>
      <c r="B966" s="2" t="s">
        <v>912</v>
      </c>
      <c r="C966" s="2" t="s">
        <v>24</v>
      </c>
      <c r="D966" s="2" t="str">
        <f>"452624104"</f>
        <v>452624104</v>
      </c>
      <c r="E966" s="2" t="str">
        <f>"2021-08-01"</f>
        <v>2021-08-01</v>
      </c>
      <c r="F966" s="2" t="str">
        <f>"2023-08-01"</f>
        <v>2023-08-01</v>
      </c>
    </row>
    <row r="967" spans="1:6" ht="18" customHeight="1">
      <c r="A967" s="2">
        <v>965</v>
      </c>
      <c r="B967" s="2" t="s">
        <v>913</v>
      </c>
      <c r="C967" s="2" t="s">
        <v>24</v>
      </c>
      <c r="D967" s="2" t="str">
        <f>"452624104"</f>
        <v>452624104</v>
      </c>
      <c r="E967" s="2" t="str">
        <f>"2019-09-01"</f>
        <v>2019-09-01</v>
      </c>
      <c r="F967" s="2" t="str">
        <f>"2023-08-01"</f>
        <v>2023-08-01</v>
      </c>
    </row>
    <row r="968" spans="1:6" ht="18" customHeight="1">
      <c r="A968" s="2">
        <v>966</v>
      </c>
      <c r="B968" s="2" t="s">
        <v>914</v>
      </c>
      <c r="C968" s="2" t="s">
        <v>24</v>
      </c>
      <c r="D968" s="2" t="str">
        <f>"452624104"</f>
        <v>452624104</v>
      </c>
      <c r="E968" s="2" t="str">
        <f>"2022-07-01"</f>
        <v>2022-07-01</v>
      </c>
      <c r="F968" s="2" t="str">
        <f>"2023-08-01"</f>
        <v>2023-08-01</v>
      </c>
    </row>
    <row r="969" spans="1:6" ht="18" customHeight="1">
      <c r="A969" s="2">
        <v>967</v>
      </c>
      <c r="B969" s="2" t="s">
        <v>915</v>
      </c>
      <c r="C969" s="2" t="s">
        <v>24</v>
      </c>
      <c r="D969" s="2" t="str">
        <f>"452624104"</f>
        <v>452624104</v>
      </c>
      <c r="E969" s="2" t="str">
        <f>"2022-07-01"</f>
        <v>2022-07-01</v>
      </c>
      <c r="F969" s="2" t="str">
        <f>"2023-08-01"</f>
        <v>2023-08-01</v>
      </c>
    </row>
    <row r="970" spans="1:6" ht="18" customHeight="1">
      <c r="A970" s="2">
        <v>968</v>
      </c>
      <c r="B970" s="2" t="s">
        <v>911</v>
      </c>
      <c r="C970" s="2" t="s">
        <v>58</v>
      </c>
      <c r="D970" s="2" t="str">
        <f>"452623625"</f>
        <v>452623625</v>
      </c>
      <c r="E970" s="2" t="str">
        <f>"2021-08-01"</f>
        <v>2021-08-01</v>
      </c>
      <c r="F970" s="2" t="str">
        <f>"2022-12-01"</f>
        <v>2022-12-01</v>
      </c>
    </row>
    <row r="971" spans="1:6" ht="18" customHeight="1">
      <c r="A971" s="2">
        <v>969</v>
      </c>
      <c r="B971" s="2" t="s">
        <v>893</v>
      </c>
      <c r="C971" s="2" t="s">
        <v>123</v>
      </c>
      <c r="D971" s="2" t="str">
        <f>"452623624"</f>
        <v>452623624</v>
      </c>
      <c r="E971" s="2" t="str">
        <f>"2016-04-01"</f>
        <v>2016-04-01</v>
      </c>
      <c r="F971" s="2" t="str">
        <f>"2024-03-01"</f>
        <v>2024-03-01</v>
      </c>
    </row>
    <row r="972" spans="1:6" ht="18" customHeight="1">
      <c r="A972" s="2">
        <v>970</v>
      </c>
      <c r="B972" s="2" t="s">
        <v>894</v>
      </c>
      <c r="C972" s="2" t="s">
        <v>123</v>
      </c>
      <c r="D972" s="2" t="str">
        <f>"452623624"</f>
        <v>452623624</v>
      </c>
      <c r="E972" s="2" t="str">
        <f>"2017-01-01"</f>
        <v>2017-01-01</v>
      </c>
      <c r="F972" s="2" t="str">
        <f>"2023-12-01"</f>
        <v>2023-12-01</v>
      </c>
    </row>
    <row r="973" spans="1:6" ht="18" customHeight="1">
      <c r="A973" s="2">
        <v>971</v>
      </c>
      <c r="B973" s="2" t="s">
        <v>895</v>
      </c>
      <c r="C973" s="2" t="s">
        <v>123</v>
      </c>
      <c r="D973" s="2" t="str">
        <f>"452623624"</f>
        <v>452623624</v>
      </c>
      <c r="E973" s="2" t="str">
        <f>"2020-02-01"</f>
        <v>2020-02-01</v>
      </c>
      <c r="F973" s="2" t="str">
        <f>"2023-02-01"</f>
        <v>2023-02-01</v>
      </c>
    </row>
    <row r="974" spans="1:6" ht="18" customHeight="1">
      <c r="A974" s="2">
        <v>972</v>
      </c>
      <c r="B974" s="2" t="s">
        <v>896</v>
      </c>
      <c r="C974" s="2" t="s">
        <v>123</v>
      </c>
      <c r="D974" s="2" t="str">
        <f>"452623624"</f>
        <v>452623624</v>
      </c>
      <c r="E974" s="2" t="str">
        <f>"2021-08-01"</f>
        <v>2021-08-01</v>
      </c>
      <c r="F974" s="2" t="str">
        <f>"2024-08-01"</f>
        <v>2024-08-01</v>
      </c>
    </row>
    <row r="975" spans="1:6" ht="18" customHeight="1">
      <c r="A975" s="2">
        <v>973</v>
      </c>
      <c r="B975" s="2" t="s">
        <v>897</v>
      </c>
      <c r="C975" s="2" t="s">
        <v>123</v>
      </c>
      <c r="D975" s="2" t="str">
        <f>"452623624"</f>
        <v>452623624</v>
      </c>
      <c r="E975" s="2" t="str">
        <f>"2018-01-01"</f>
        <v>2018-01-01</v>
      </c>
      <c r="F975" s="2" t="str">
        <f>"2023-12-01"</f>
        <v>2023-12-01</v>
      </c>
    </row>
    <row r="976" spans="1:6" ht="18" customHeight="1">
      <c r="A976" s="2">
        <v>974</v>
      </c>
      <c r="B976" s="2" t="s">
        <v>898</v>
      </c>
      <c r="C976" s="2" t="s">
        <v>123</v>
      </c>
      <c r="D976" s="2" t="str">
        <f>"452623624"</f>
        <v>452623624</v>
      </c>
      <c r="E976" s="2" t="str">
        <f>"2018-01-01"</f>
        <v>2018-01-01</v>
      </c>
      <c r="F976" s="2" t="str">
        <f>"2023-12-01"</f>
        <v>2023-12-01</v>
      </c>
    </row>
    <row r="977" spans="1:6" ht="18" customHeight="1">
      <c r="A977" s="2">
        <v>975</v>
      </c>
      <c r="B977" s="2" t="s">
        <v>899</v>
      </c>
      <c r="C977" s="2" t="s">
        <v>123</v>
      </c>
      <c r="D977" s="2" t="str">
        <f>"452623624"</f>
        <v>452623624</v>
      </c>
      <c r="E977" s="2" t="str">
        <f>"2022-03-01"</f>
        <v>2022-03-01</v>
      </c>
      <c r="F977" s="2" t="str">
        <f>"2025-02-01"</f>
        <v>2025-02-01</v>
      </c>
    </row>
    <row r="978" spans="1:6" ht="18" customHeight="1">
      <c r="A978" s="2">
        <v>976</v>
      </c>
      <c r="B978" s="2" t="s">
        <v>900</v>
      </c>
      <c r="C978" s="2" t="s">
        <v>123</v>
      </c>
      <c r="D978" s="2" t="str">
        <f>"452623624"</f>
        <v>452623624</v>
      </c>
      <c r="E978" s="2" t="str">
        <f>"2022-06-09"</f>
        <v>2022-06-09</v>
      </c>
      <c r="F978" s="2" t="str">
        <f>"2024-03-10"</f>
        <v>2024-03-10</v>
      </c>
    </row>
    <row r="979" spans="1:6" ht="18" customHeight="1">
      <c r="A979" s="2">
        <v>977</v>
      </c>
      <c r="B979" s="2" t="s">
        <v>901</v>
      </c>
      <c r="C979" s="2" t="s">
        <v>123</v>
      </c>
      <c r="D979" s="2" t="str">
        <f>"452623624"</f>
        <v>452623624</v>
      </c>
      <c r="E979" s="2" t="str">
        <f>"2019-01-01"</f>
        <v>2019-01-01</v>
      </c>
      <c r="F979" s="2" t="str">
        <f>"2023-12-01"</f>
        <v>2023-12-01</v>
      </c>
    </row>
    <row r="980" spans="1:6" ht="18" customHeight="1">
      <c r="A980" s="2">
        <v>978</v>
      </c>
      <c r="B980" s="2" t="s">
        <v>902</v>
      </c>
      <c r="C980" s="2" t="s">
        <v>123</v>
      </c>
      <c r="D980" s="2" t="str">
        <f>"452623624"</f>
        <v>452623624</v>
      </c>
      <c r="E980" s="2" t="str">
        <f>"2016-01-01"</f>
        <v>2016-01-01</v>
      </c>
      <c r="F980" s="2" t="str">
        <f>"2023-12-01"</f>
        <v>2023-12-01</v>
      </c>
    </row>
    <row r="981" spans="1:6" ht="18" customHeight="1">
      <c r="A981" s="2">
        <v>979</v>
      </c>
      <c r="B981" s="2" t="s">
        <v>903</v>
      </c>
      <c r="C981" s="2" t="s">
        <v>123</v>
      </c>
      <c r="D981" s="2" t="str">
        <f>"452623624"</f>
        <v>452623624</v>
      </c>
      <c r="E981" s="2" t="str">
        <f>"2022-01-01"</f>
        <v>2022-01-01</v>
      </c>
      <c r="F981" s="2" t="str">
        <f>"2023-12-01"</f>
        <v>2023-12-01</v>
      </c>
    </row>
    <row r="982" spans="1:6" ht="18" customHeight="1">
      <c r="A982" s="2">
        <v>980</v>
      </c>
      <c r="B982" s="2" t="s">
        <v>904</v>
      </c>
      <c r="C982" s="2" t="s">
        <v>123</v>
      </c>
      <c r="D982" s="2" t="str">
        <f>"452623624"</f>
        <v>452623624</v>
      </c>
      <c r="E982" s="2" t="str">
        <f>"2016-01-01"</f>
        <v>2016-01-01</v>
      </c>
      <c r="F982" s="2" t="str">
        <f>"2023-12-01"</f>
        <v>2023-12-01</v>
      </c>
    </row>
    <row r="983" spans="1:6" ht="18" customHeight="1">
      <c r="A983" s="2">
        <v>981</v>
      </c>
      <c r="B983" s="2" t="s">
        <v>905</v>
      </c>
      <c r="C983" s="2" t="s">
        <v>123</v>
      </c>
      <c r="D983" s="2" t="str">
        <f>"452623624"</f>
        <v>452623624</v>
      </c>
      <c r="E983" s="2" t="str">
        <f>"2016-01-01"</f>
        <v>2016-01-01</v>
      </c>
      <c r="F983" s="2" t="str">
        <f>"2022-12-01"</f>
        <v>2022-12-01</v>
      </c>
    </row>
    <row r="984" spans="1:6" ht="18" customHeight="1">
      <c r="A984" s="2">
        <v>982</v>
      </c>
      <c r="B984" s="2" t="s">
        <v>906</v>
      </c>
      <c r="C984" s="2" t="s">
        <v>123</v>
      </c>
      <c r="D984" s="2" t="str">
        <f>"452623624"</f>
        <v>452623624</v>
      </c>
      <c r="E984" s="2" t="str">
        <f>"2016-04-10"</f>
        <v>2016-04-10</v>
      </c>
      <c r="F984" s="2" t="str">
        <f>"2024-03-10"</f>
        <v>2024-03-10</v>
      </c>
    </row>
    <row r="985" spans="1:6" ht="18" customHeight="1">
      <c r="A985" s="2">
        <v>983</v>
      </c>
      <c r="B985" s="2" t="s">
        <v>907</v>
      </c>
      <c r="C985" s="2" t="s">
        <v>123</v>
      </c>
      <c r="D985" s="2" t="str">
        <f>"452623624"</f>
        <v>452623624</v>
      </c>
      <c r="E985" s="2" t="str">
        <f>"2018-06-01"</f>
        <v>2018-06-01</v>
      </c>
      <c r="F985" s="2" t="str">
        <f>"2025-05-01"</f>
        <v>2025-05-01</v>
      </c>
    </row>
    <row r="986" spans="1:6" ht="18" customHeight="1">
      <c r="A986" s="2">
        <v>984</v>
      </c>
      <c r="B986" s="2" t="s">
        <v>908</v>
      </c>
      <c r="C986" s="2" t="s">
        <v>123</v>
      </c>
      <c r="D986" s="2" t="str">
        <f>"452623624"</f>
        <v>452623624</v>
      </c>
      <c r="E986" s="2" t="str">
        <f>"2020-10-01"</f>
        <v>2020-10-01</v>
      </c>
      <c r="F986" s="2" t="str">
        <f>"2023-09-01"</f>
        <v>2023-09-01</v>
      </c>
    </row>
    <row r="987" spans="1:6" ht="18" customHeight="1">
      <c r="A987" s="2">
        <v>985</v>
      </c>
      <c r="B987" s="2" t="s">
        <v>909</v>
      </c>
      <c r="C987" s="2" t="s">
        <v>123</v>
      </c>
      <c r="D987" s="2" t="str">
        <f>"452623624"</f>
        <v>452623624</v>
      </c>
      <c r="E987" s="2" t="str">
        <f>"2015-01-01"</f>
        <v>2015-01-01</v>
      </c>
      <c r="F987" s="2" t="str">
        <f>"2023-12-01"</f>
        <v>2023-12-01</v>
      </c>
    </row>
    <row r="988" spans="1:6" ht="18" customHeight="1">
      <c r="A988" s="2">
        <v>986</v>
      </c>
      <c r="B988" s="2" t="s">
        <v>910</v>
      </c>
      <c r="C988" s="2" t="s">
        <v>123</v>
      </c>
      <c r="D988" s="2" t="str">
        <f>"452623624"</f>
        <v>452623624</v>
      </c>
      <c r="E988" s="2" t="str">
        <f>"2021-07-01"</f>
        <v>2021-07-01</v>
      </c>
      <c r="F988" s="2" t="str">
        <f>"2023-12-01"</f>
        <v>2023-12-01</v>
      </c>
    </row>
    <row r="989" spans="1:6" ht="18" customHeight="1">
      <c r="A989" s="2">
        <v>987</v>
      </c>
      <c r="B989" s="2" t="s">
        <v>888</v>
      </c>
      <c r="C989" s="2" t="s">
        <v>181</v>
      </c>
      <c r="D989" s="2" t="str">
        <f>"452623411"</f>
        <v>452623411</v>
      </c>
      <c r="E989" s="2" t="str">
        <f>"2022-01-01"</f>
        <v>2022-01-01</v>
      </c>
      <c r="F989" s="2" t="str">
        <f>"2023-01-01"</f>
        <v>2023-01-01</v>
      </c>
    </row>
    <row r="990" spans="1:6" ht="18" customHeight="1">
      <c r="A990" s="2">
        <v>988</v>
      </c>
      <c r="B990" s="2" t="s">
        <v>889</v>
      </c>
      <c r="C990" s="2" t="s">
        <v>181</v>
      </c>
      <c r="D990" s="2" t="str">
        <f>"452623411"</f>
        <v>452623411</v>
      </c>
      <c r="E990" s="2" t="str">
        <f>"2022-01-01"</f>
        <v>2022-01-01</v>
      </c>
      <c r="F990" s="2" t="str">
        <f>"2023-01-01"</f>
        <v>2023-01-01</v>
      </c>
    </row>
    <row r="991" spans="1:6" ht="18" customHeight="1">
      <c r="A991" s="2">
        <v>989</v>
      </c>
      <c r="B991" s="2" t="s">
        <v>890</v>
      </c>
      <c r="C991" s="2" t="s">
        <v>181</v>
      </c>
      <c r="D991" s="2" t="str">
        <f>"452623411"</f>
        <v>452623411</v>
      </c>
      <c r="E991" s="2" t="str">
        <f>"2022-05-01"</f>
        <v>2022-05-01</v>
      </c>
      <c r="F991" s="2" t="str">
        <f>"2023-05-01"</f>
        <v>2023-05-01</v>
      </c>
    </row>
    <row r="992" spans="1:6" ht="18" customHeight="1">
      <c r="A992" s="2">
        <v>990</v>
      </c>
      <c r="B992" s="2" t="s">
        <v>891</v>
      </c>
      <c r="C992" s="2" t="s">
        <v>181</v>
      </c>
      <c r="D992" s="2" t="str">
        <f>"452623411"</f>
        <v>452623411</v>
      </c>
      <c r="E992" s="2" t="str">
        <f>"2022-03-01"</f>
        <v>2022-03-01</v>
      </c>
      <c r="F992" s="2" t="str">
        <f>"2023-03-01"</f>
        <v>2023-03-01</v>
      </c>
    </row>
    <row r="993" spans="1:6" ht="18" customHeight="1">
      <c r="A993" s="2">
        <v>991</v>
      </c>
      <c r="B993" s="2" t="s">
        <v>892</v>
      </c>
      <c r="C993" s="2" t="s">
        <v>181</v>
      </c>
      <c r="D993" s="2" t="str">
        <f>"452623411"</f>
        <v>452623411</v>
      </c>
      <c r="E993" s="2" t="str">
        <f>"2022-06-01"</f>
        <v>2022-06-01</v>
      </c>
      <c r="F993" s="2" t="str">
        <f>"2023-06-01"</f>
        <v>2023-06-01</v>
      </c>
    </row>
    <row r="994" spans="1:6" ht="18" customHeight="1">
      <c r="A994" s="2">
        <v>992</v>
      </c>
      <c r="B994" s="2" t="s">
        <v>879</v>
      </c>
      <c r="C994" s="2" t="s">
        <v>10</v>
      </c>
      <c r="D994" s="2" t="str">
        <f>"452623195"</f>
        <v>452623195</v>
      </c>
      <c r="E994" s="2" t="str">
        <f>"2020-06-01"</f>
        <v>2020-06-01</v>
      </c>
      <c r="F994" s="2" t="str">
        <f>"2023-06-01"</f>
        <v>2023-06-01</v>
      </c>
    </row>
    <row r="995" spans="1:6" ht="18" customHeight="1">
      <c r="A995" s="2">
        <v>993</v>
      </c>
      <c r="B995" s="2" t="s">
        <v>880</v>
      </c>
      <c r="C995" s="2" t="s">
        <v>10</v>
      </c>
      <c r="D995" s="2" t="str">
        <f>"452623195"</f>
        <v>452623195</v>
      </c>
      <c r="E995" s="2" t="str">
        <f>"2021-06-01"</f>
        <v>2021-06-01</v>
      </c>
      <c r="F995" s="2" t="str">
        <f>"2023-06-01"</f>
        <v>2023-06-01</v>
      </c>
    </row>
    <row r="996" spans="1:6" ht="18" customHeight="1">
      <c r="A996" s="2">
        <v>994</v>
      </c>
      <c r="B996" s="2" t="s">
        <v>881</v>
      </c>
      <c r="C996" s="2" t="s">
        <v>10</v>
      </c>
      <c r="D996" s="2" t="str">
        <f>"452623195"</f>
        <v>452623195</v>
      </c>
      <c r="E996" s="2" t="str">
        <f>"2021-07-01"</f>
        <v>2021-07-01</v>
      </c>
      <c r="F996" s="2" t="str">
        <f>"2027-07-01"</f>
        <v>2027-07-01</v>
      </c>
    </row>
    <row r="997" spans="1:6" ht="18" customHeight="1">
      <c r="A997" s="2">
        <v>995</v>
      </c>
      <c r="B997" s="2" t="s">
        <v>882</v>
      </c>
      <c r="C997" s="2" t="s">
        <v>10</v>
      </c>
      <c r="D997" s="2" t="str">
        <f>"452623195"</f>
        <v>452623195</v>
      </c>
      <c r="E997" s="2" t="str">
        <f>"2021-12-01"</f>
        <v>2021-12-01</v>
      </c>
      <c r="F997" s="2" t="str">
        <f>"2023-12-01"</f>
        <v>2023-12-01</v>
      </c>
    </row>
    <row r="998" spans="1:6" ht="18" customHeight="1">
      <c r="A998" s="2">
        <v>996</v>
      </c>
      <c r="B998" s="2" t="s">
        <v>883</v>
      </c>
      <c r="C998" s="2" t="s">
        <v>10</v>
      </c>
      <c r="D998" s="2" t="str">
        <f>"452623195"</f>
        <v>452623195</v>
      </c>
      <c r="E998" s="2" t="str">
        <f>"2022-02-01"</f>
        <v>2022-02-01</v>
      </c>
      <c r="F998" s="2" t="str">
        <f>"2025-01-01"</f>
        <v>2025-01-01</v>
      </c>
    </row>
    <row r="999" spans="1:6" ht="18" customHeight="1">
      <c r="A999" s="2">
        <v>997</v>
      </c>
      <c r="B999" s="2" t="s">
        <v>884</v>
      </c>
      <c r="C999" s="2" t="s">
        <v>10</v>
      </c>
      <c r="D999" s="2" t="str">
        <f>"452623195"</f>
        <v>452623195</v>
      </c>
      <c r="E999" s="2" t="str">
        <f>"2022-06-01"</f>
        <v>2022-06-01</v>
      </c>
      <c r="F999" s="2" t="str">
        <f>"9999-12-01"</f>
        <v>9999-12-01</v>
      </c>
    </row>
    <row r="1000" spans="1:6" ht="18" customHeight="1">
      <c r="A1000" s="2">
        <v>998</v>
      </c>
      <c r="B1000" s="2" t="s">
        <v>885</v>
      </c>
      <c r="C1000" s="2" t="s">
        <v>10</v>
      </c>
      <c r="D1000" s="2" t="str">
        <f>"452623195"</f>
        <v>452623195</v>
      </c>
      <c r="E1000" s="2" t="str">
        <f>"2023-04-01"</f>
        <v>2023-04-01</v>
      </c>
      <c r="F1000" s="2" t="str">
        <f>"2026-04-01"</f>
        <v>2026-04-01</v>
      </c>
    </row>
    <row r="1001" spans="1:6" ht="18" customHeight="1">
      <c r="A1001" s="2">
        <v>999</v>
      </c>
      <c r="B1001" s="2" t="s">
        <v>886</v>
      </c>
      <c r="C1001" s="2" t="s">
        <v>10</v>
      </c>
      <c r="D1001" s="2" t="str">
        <f>"452623195"</f>
        <v>452623195</v>
      </c>
      <c r="E1001" s="2" t="str">
        <f>"2023-04-01"</f>
        <v>2023-04-01</v>
      </c>
      <c r="F1001" s="2" t="str">
        <f>"9999-12-01"</f>
        <v>9999-12-01</v>
      </c>
    </row>
    <row r="1002" spans="1:6" ht="18" customHeight="1">
      <c r="A1002" s="2">
        <v>1000</v>
      </c>
      <c r="B1002" s="2" t="s">
        <v>887</v>
      </c>
      <c r="C1002" s="2" t="s">
        <v>10</v>
      </c>
      <c r="D1002" s="2" t="str">
        <f>"452623195"</f>
        <v>452623195</v>
      </c>
      <c r="E1002" s="2" t="str">
        <f>"2021-09-01"</f>
        <v>2021-09-01</v>
      </c>
      <c r="F1002" s="2" t="str">
        <f>"2024-09-01"</f>
        <v>2024-09-01</v>
      </c>
    </row>
    <row r="1003" spans="1:6" ht="18" customHeight="1">
      <c r="A1003" s="2">
        <v>1001</v>
      </c>
      <c r="B1003" s="2" t="s">
        <v>874</v>
      </c>
      <c r="C1003" s="2" t="s">
        <v>30</v>
      </c>
      <c r="D1003" s="2" t="str">
        <f>"452623072"</f>
        <v>452623072</v>
      </c>
      <c r="E1003" s="2" t="str">
        <f>"2021-01-01"</f>
        <v>2021-01-01</v>
      </c>
      <c r="F1003" s="2" t="str">
        <f>"2023-12-01"</f>
        <v>2023-12-01</v>
      </c>
    </row>
    <row r="1004" spans="1:6" ht="18" customHeight="1">
      <c r="A1004" s="2">
        <v>1002</v>
      </c>
      <c r="B1004" s="2" t="s">
        <v>875</v>
      </c>
      <c r="C1004" s="2" t="s">
        <v>30</v>
      </c>
      <c r="D1004" s="2" t="str">
        <f>"452623072"</f>
        <v>452623072</v>
      </c>
      <c r="E1004" s="2" t="str">
        <f>"2021-01-01"</f>
        <v>2021-01-01</v>
      </c>
      <c r="F1004" s="2" t="str">
        <f>"2023-12-01"</f>
        <v>2023-12-01</v>
      </c>
    </row>
    <row r="1005" spans="1:6" ht="18" customHeight="1">
      <c r="A1005" s="2">
        <v>1003</v>
      </c>
      <c r="B1005" s="2" t="s">
        <v>876</v>
      </c>
      <c r="C1005" s="2" t="s">
        <v>30</v>
      </c>
      <c r="D1005" s="2" t="str">
        <f>"452623072"</f>
        <v>452623072</v>
      </c>
      <c r="E1005" s="2" t="str">
        <f>"2021-01-01"</f>
        <v>2021-01-01</v>
      </c>
      <c r="F1005" s="2" t="str">
        <f>"2023-12-01"</f>
        <v>2023-12-01</v>
      </c>
    </row>
    <row r="1006" spans="1:6" ht="18" customHeight="1">
      <c r="A1006" s="2">
        <v>1004</v>
      </c>
      <c r="B1006" s="2" t="s">
        <v>877</v>
      </c>
      <c r="C1006" s="2" t="s">
        <v>30</v>
      </c>
      <c r="D1006" s="2" t="str">
        <f>"452623072"</f>
        <v>452623072</v>
      </c>
      <c r="E1006" s="2" t="str">
        <f>"2021-01-01"</f>
        <v>2021-01-01</v>
      </c>
      <c r="F1006" s="2" t="str">
        <f>"2023-12-01"</f>
        <v>2023-12-01</v>
      </c>
    </row>
    <row r="1007" spans="1:6" ht="18" customHeight="1">
      <c r="A1007" s="2">
        <v>1005</v>
      </c>
      <c r="B1007" s="2" t="s">
        <v>878</v>
      </c>
      <c r="C1007" s="2" t="s">
        <v>30</v>
      </c>
      <c r="D1007" s="2" t="str">
        <f>"452623072"</f>
        <v>452623072</v>
      </c>
      <c r="E1007" s="2" t="str">
        <f>"2021-01-01"</f>
        <v>2021-01-01</v>
      </c>
      <c r="F1007" s="2" t="str">
        <f>"2023-12-01"</f>
        <v>2023-12-01</v>
      </c>
    </row>
    <row r="1008" spans="1:6" ht="18" customHeight="1">
      <c r="A1008" s="2">
        <v>1006</v>
      </c>
      <c r="B1008" s="2" t="s">
        <v>871</v>
      </c>
      <c r="C1008" s="2" t="s">
        <v>4</v>
      </c>
      <c r="D1008" s="2" t="str">
        <f>"452622900"</f>
        <v>452622900</v>
      </c>
      <c r="E1008" s="2" t="str">
        <f>"2021-01-01"</f>
        <v>2021-01-01</v>
      </c>
      <c r="F1008" s="2" t="str">
        <f>"2025-01-01"</f>
        <v>2025-01-01</v>
      </c>
    </row>
    <row r="1009" spans="1:6" ht="18" customHeight="1">
      <c r="A1009" s="2">
        <v>1007</v>
      </c>
      <c r="B1009" s="2" t="s">
        <v>872</v>
      </c>
      <c r="C1009" s="2" t="s">
        <v>4</v>
      </c>
      <c r="D1009" s="2" t="str">
        <f>"452622900"</f>
        <v>452622900</v>
      </c>
      <c r="E1009" s="2" t="str">
        <f>"2021-10-01"</f>
        <v>2021-10-01</v>
      </c>
      <c r="F1009" s="2" t="str">
        <f>"2025-10-01"</f>
        <v>2025-10-01</v>
      </c>
    </row>
    <row r="1010" spans="1:6" ht="18" customHeight="1">
      <c r="A1010" s="2">
        <v>1008</v>
      </c>
      <c r="B1010" s="2" t="s">
        <v>873</v>
      </c>
      <c r="C1010" s="2" t="s">
        <v>4</v>
      </c>
      <c r="D1010" s="2" t="str">
        <f>"452622900"</f>
        <v>452622900</v>
      </c>
      <c r="E1010" s="2" t="str">
        <f>"2021-01-01"</f>
        <v>2021-01-01</v>
      </c>
      <c r="F1010" s="2" t="str">
        <f>"2025-01-01"</f>
        <v>2025-01-01</v>
      </c>
    </row>
    <row r="1011" spans="1:6" ht="18" customHeight="1">
      <c r="A1011" s="2">
        <v>1009</v>
      </c>
      <c r="B1011" s="2" t="s">
        <v>860</v>
      </c>
      <c r="C1011" s="2" t="s">
        <v>126</v>
      </c>
      <c r="D1011" s="2" t="str">
        <f>"452622768"</f>
        <v>452622768</v>
      </c>
      <c r="E1011" s="2" t="str">
        <f>"2021-08-01"</f>
        <v>2021-08-01</v>
      </c>
      <c r="F1011" s="2" t="str">
        <f>"2023-08-01"</f>
        <v>2023-08-01</v>
      </c>
    </row>
    <row r="1012" spans="1:6" ht="18" customHeight="1">
      <c r="A1012" s="2">
        <v>1010</v>
      </c>
      <c r="B1012" s="2" t="s">
        <v>861</v>
      </c>
      <c r="C1012" s="2" t="s">
        <v>126</v>
      </c>
      <c r="D1012" s="2" t="str">
        <f>"452622768"</f>
        <v>452622768</v>
      </c>
      <c r="E1012" s="2" t="str">
        <f>"2021-03-01"</f>
        <v>2021-03-01</v>
      </c>
      <c r="F1012" s="2" t="str">
        <f>"2023-03-01"</f>
        <v>2023-03-01</v>
      </c>
    </row>
    <row r="1013" spans="1:6" ht="18" customHeight="1">
      <c r="A1013" s="2">
        <v>1011</v>
      </c>
      <c r="B1013" s="2" t="s">
        <v>862</v>
      </c>
      <c r="C1013" s="2" t="s">
        <v>126</v>
      </c>
      <c r="D1013" s="2" t="str">
        <f>"452622768"</f>
        <v>452622768</v>
      </c>
      <c r="E1013" s="2" t="str">
        <f>"2021-07-01"</f>
        <v>2021-07-01</v>
      </c>
      <c r="F1013" s="2" t="str">
        <f>"2023-07-01"</f>
        <v>2023-07-01</v>
      </c>
    </row>
    <row r="1014" spans="1:6" ht="18" customHeight="1">
      <c r="A1014" s="2">
        <v>1012</v>
      </c>
      <c r="B1014" s="2" t="s">
        <v>863</v>
      </c>
      <c r="C1014" s="2" t="s">
        <v>126</v>
      </c>
      <c r="D1014" s="2" t="str">
        <f>"452622768"</f>
        <v>452622768</v>
      </c>
      <c r="E1014" s="2" t="str">
        <f>"2021-10-01"</f>
        <v>2021-10-01</v>
      </c>
      <c r="F1014" s="2" t="str">
        <f>"2023-10-01"</f>
        <v>2023-10-01</v>
      </c>
    </row>
    <row r="1015" spans="1:6" ht="18" customHeight="1">
      <c r="A1015" s="2">
        <v>1013</v>
      </c>
      <c r="B1015" s="2" t="s">
        <v>864</v>
      </c>
      <c r="C1015" s="2" t="s">
        <v>126</v>
      </c>
      <c r="D1015" s="2" t="str">
        <f>"452622768"</f>
        <v>452622768</v>
      </c>
      <c r="E1015" s="2" t="str">
        <f>"2020-10-01"</f>
        <v>2020-10-01</v>
      </c>
      <c r="F1015" s="2" t="str">
        <f>"2023-10-01"</f>
        <v>2023-10-01</v>
      </c>
    </row>
    <row r="1016" spans="1:6" ht="18" customHeight="1">
      <c r="A1016" s="2">
        <v>1014</v>
      </c>
      <c r="B1016" s="2" t="s">
        <v>865</v>
      </c>
      <c r="C1016" s="2" t="s">
        <v>126</v>
      </c>
      <c r="D1016" s="2" t="str">
        <f>"452622768"</f>
        <v>452622768</v>
      </c>
      <c r="E1016" s="2" t="str">
        <f>"2021-12-01"</f>
        <v>2021-12-01</v>
      </c>
      <c r="F1016" s="2" t="str">
        <f>"2023-12-01"</f>
        <v>2023-12-01</v>
      </c>
    </row>
    <row r="1017" spans="1:6" ht="18" customHeight="1">
      <c r="A1017" s="2">
        <v>1015</v>
      </c>
      <c r="B1017" s="2" t="s">
        <v>866</v>
      </c>
      <c r="C1017" s="2" t="s">
        <v>126</v>
      </c>
      <c r="D1017" s="2" t="str">
        <f>"452622768"</f>
        <v>452622768</v>
      </c>
      <c r="E1017" s="2" t="str">
        <f>"2021-03-01"</f>
        <v>2021-03-01</v>
      </c>
      <c r="F1017" s="2" t="str">
        <f>"2023-03-01"</f>
        <v>2023-03-01</v>
      </c>
    </row>
    <row r="1018" spans="1:6" ht="18" customHeight="1">
      <c r="A1018" s="2">
        <v>1016</v>
      </c>
      <c r="B1018" s="2" t="s">
        <v>867</v>
      </c>
      <c r="C1018" s="2" t="s">
        <v>126</v>
      </c>
      <c r="D1018" s="2" t="str">
        <f>"452622768"</f>
        <v>452622768</v>
      </c>
      <c r="E1018" s="2" t="str">
        <f>"2021-12-01"</f>
        <v>2021-12-01</v>
      </c>
      <c r="F1018" s="2" t="str">
        <f>"2023-12-01"</f>
        <v>2023-12-01</v>
      </c>
    </row>
    <row r="1019" spans="1:6" ht="18" customHeight="1">
      <c r="A1019" s="2">
        <v>1017</v>
      </c>
      <c r="B1019" s="2" t="s">
        <v>868</v>
      </c>
      <c r="C1019" s="2" t="s">
        <v>126</v>
      </c>
      <c r="D1019" s="2" t="str">
        <f>"452622768"</f>
        <v>452622768</v>
      </c>
      <c r="E1019" s="2" t="str">
        <f>"2021-05-01"</f>
        <v>2021-05-01</v>
      </c>
      <c r="F1019" s="2" t="str">
        <f>"2023-05-01"</f>
        <v>2023-05-01</v>
      </c>
    </row>
    <row r="1020" spans="1:6" ht="18" customHeight="1">
      <c r="A1020" s="2">
        <v>1018</v>
      </c>
      <c r="B1020" s="2" t="s">
        <v>869</v>
      </c>
      <c r="C1020" s="2" t="s">
        <v>126</v>
      </c>
      <c r="D1020" s="2" t="str">
        <f>"452622768"</f>
        <v>452622768</v>
      </c>
      <c r="E1020" s="2" t="str">
        <f>"2021-12-01"</f>
        <v>2021-12-01</v>
      </c>
      <c r="F1020" s="2" t="str">
        <f>"2022-12-01"</f>
        <v>2022-12-01</v>
      </c>
    </row>
    <row r="1021" spans="1:6" ht="18" customHeight="1">
      <c r="A1021" s="2">
        <v>1019</v>
      </c>
      <c r="B1021" s="2" t="s">
        <v>870</v>
      </c>
      <c r="C1021" s="2" t="s">
        <v>126</v>
      </c>
      <c r="D1021" s="2" t="str">
        <f>"452622768"</f>
        <v>452622768</v>
      </c>
      <c r="E1021" s="2" t="str">
        <f>"2021-05-01"</f>
        <v>2021-05-01</v>
      </c>
      <c r="F1021" s="2" t="str">
        <f>"2023-05-01"</f>
        <v>2023-05-01</v>
      </c>
    </row>
    <row r="1022" spans="1:6" ht="18" customHeight="1">
      <c r="A1022" s="2">
        <v>1020</v>
      </c>
      <c r="B1022" s="2" t="s">
        <v>852</v>
      </c>
      <c r="C1022" s="2" t="s">
        <v>21</v>
      </c>
      <c r="D1022" s="2" t="str">
        <f>"452622564"</f>
        <v>452622564</v>
      </c>
      <c r="E1022" s="2" t="str">
        <f>"2020-05-01"</f>
        <v>2020-05-01</v>
      </c>
      <c r="F1022" s="2" t="str">
        <f>"2022-12-01"</f>
        <v>2022-12-01</v>
      </c>
    </row>
    <row r="1023" spans="1:6" ht="18" customHeight="1">
      <c r="A1023" s="2">
        <v>1021</v>
      </c>
      <c r="B1023" s="2" t="s">
        <v>853</v>
      </c>
      <c r="C1023" s="2" t="s">
        <v>21</v>
      </c>
      <c r="D1023" s="2" t="str">
        <f>"452622564"</f>
        <v>452622564</v>
      </c>
      <c r="E1023" s="2" t="str">
        <f>"2019-09-01"</f>
        <v>2019-09-01</v>
      </c>
      <c r="F1023" s="2" t="str">
        <f>"2022-12-01"</f>
        <v>2022-12-01</v>
      </c>
    </row>
    <row r="1024" spans="1:6" ht="18" customHeight="1">
      <c r="A1024" s="2">
        <v>1022</v>
      </c>
      <c r="B1024" s="2" t="s">
        <v>854</v>
      </c>
      <c r="C1024" s="2" t="s">
        <v>21</v>
      </c>
      <c r="D1024" s="2" t="str">
        <f>"452622564"</f>
        <v>452622564</v>
      </c>
      <c r="E1024" s="2" t="str">
        <f>"2019-05-01"</f>
        <v>2019-05-01</v>
      </c>
      <c r="F1024" s="2" t="str">
        <f>"2022-12-01"</f>
        <v>2022-12-01</v>
      </c>
    </row>
    <row r="1025" spans="1:6" ht="18" customHeight="1">
      <c r="A1025" s="2">
        <v>1023</v>
      </c>
      <c r="B1025" s="2" t="s">
        <v>855</v>
      </c>
      <c r="C1025" s="2" t="s">
        <v>21</v>
      </c>
      <c r="D1025" s="2" t="str">
        <f>"452622564"</f>
        <v>452622564</v>
      </c>
      <c r="E1025" s="2" t="str">
        <f>"2021-12-01"</f>
        <v>2021-12-01</v>
      </c>
      <c r="F1025" s="2" t="str">
        <f>"2024-12-01"</f>
        <v>2024-12-01</v>
      </c>
    </row>
    <row r="1026" spans="1:6" ht="18" customHeight="1">
      <c r="A1026" s="2">
        <v>1024</v>
      </c>
      <c r="B1026" s="2" t="s">
        <v>856</v>
      </c>
      <c r="C1026" s="2" t="s">
        <v>21</v>
      </c>
      <c r="D1026" s="2" t="str">
        <f>"452622564"</f>
        <v>452622564</v>
      </c>
      <c r="E1026" s="2" t="str">
        <f>"2020-11-01"</f>
        <v>2020-11-01</v>
      </c>
      <c r="F1026" s="2" t="str">
        <f>"2022-12-01"</f>
        <v>2022-12-01</v>
      </c>
    </row>
    <row r="1027" spans="1:6" ht="18" customHeight="1">
      <c r="A1027" s="2">
        <v>1025</v>
      </c>
      <c r="B1027" s="2" t="s">
        <v>857</v>
      </c>
      <c r="C1027" s="2" t="s">
        <v>21</v>
      </c>
      <c r="D1027" s="2" t="str">
        <f>"452622564"</f>
        <v>452622564</v>
      </c>
      <c r="E1027" s="2" t="str">
        <f>"2021-09-01"</f>
        <v>2021-09-01</v>
      </c>
      <c r="F1027" s="2" t="str">
        <f>"2022-12-01"</f>
        <v>2022-12-01</v>
      </c>
    </row>
    <row r="1028" spans="1:6" ht="18" customHeight="1">
      <c r="A1028" s="2">
        <v>1026</v>
      </c>
      <c r="B1028" s="2" t="s">
        <v>858</v>
      </c>
      <c r="C1028" s="2" t="s">
        <v>21</v>
      </c>
      <c r="D1028" s="2" t="str">
        <f>"452622564"</f>
        <v>452622564</v>
      </c>
      <c r="E1028" s="2" t="str">
        <f>"2021-01-01"</f>
        <v>2021-01-01</v>
      </c>
      <c r="F1028" s="2" t="str">
        <f>"2022-12-01"</f>
        <v>2022-12-01</v>
      </c>
    </row>
    <row r="1029" spans="1:6" ht="18" customHeight="1">
      <c r="A1029" s="2">
        <v>1027</v>
      </c>
      <c r="B1029" s="2" t="s">
        <v>859</v>
      </c>
      <c r="C1029" s="2" t="s">
        <v>21</v>
      </c>
      <c r="D1029" s="2" t="str">
        <f>"452622564"</f>
        <v>452622564</v>
      </c>
      <c r="E1029" s="2" t="str">
        <f>"2021-10-01"</f>
        <v>2021-10-01</v>
      </c>
      <c r="F1029" s="2" t="str">
        <f>"2022-12-01"</f>
        <v>2022-12-01</v>
      </c>
    </row>
    <row r="1030" spans="1:6" ht="18" customHeight="1">
      <c r="A1030" s="2">
        <v>1028</v>
      </c>
      <c r="B1030" s="2" t="s">
        <v>848</v>
      </c>
      <c r="C1030" s="2" t="s">
        <v>74</v>
      </c>
      <c r="D1030" s="2" t="str">
        <f>"452622473"</f>
        <v>452622473</v>
      </c>
      <c r="E1030" s="2" t="str">
        <f>"2021-06-01"</f>
        <v>2021-06-01</v>
      </c>
      <c r="F1030" s="2" t="str">
        <f>"2025-06-01"</f>
        <v>2025-06-01</v>
      </c>
    </row>
    <row r="1031" spans="1:6" ht="18" customHeight="1">
      <c r="A1031" s="2">
        <v>1029</v>
      </c>
      <c r="B1031" s="2" t="s">
        <v>849</v>
      </c>
      <c r="C1031" s="2" t="s">
        <v>74</v>
      </c>
      <c r="D1031" s="2" t="str">
        <f>"452622473"</f>
        <v>452622473</v>
      </c>
      <c r="E1031" s="2" t="str">
        <f>"2019-01-01"</f>
        <v>2019-01-01</v>
      </c>
      <c r="F1031" s="2" t="str">
        <f>"2024-12-01"</f>
        <v>2024-12-01</v>
      </c>
    </row>
    <row r="1032" spans="1:6" ht="18" customHeight="1">
      <c r="A1032" s="2">
        <v>1030</v>
      </c>
      <c r="B1032" s="2" t="s">
        <v>850</v>
      </c>
      <c r="C1032" s="2" t="s">
        <v>74</v>
      </c>
      <c r="D1032" s="2" t="str">
        <f>"452622473"</f>
        <v>452622473</v>
      </c>
      <c r="E1032" s="2" t="str">
        <f>"2022-04-01"</f>
        <v>2022-04-01</v>
      </c>
      <c r="F1032" s="2" t="str">
        <f>"2025-04-01"</f>
        <v>2025-04-01</v>
      </c>
    </row>
    <row r="1033" spans="1:6" ht="18" customHeight="1">
      <c r="A1033" s="2">
        <v>1031</v>
      </c>
      <c r="B1033" s="2" t="s">
        <v>851</v>
      </c>
      <c r="C1033" s="2" t="s">
        <v>74</v>
      </c>
      <c r="D1033" s="2" t="str">
        <f>"452622473"</f>
        <v>452622473</v>
      </c>
      <c r="E1033" s="2" t="str">
        <f>"2019-07-01"</f>
        <v>2019-07-01</v>
      </c>
      <c r="F1033" s="2" t="str">
        <f>"2025-07-01"</f>
        <v>2025-07-01</v>
      </c>
    </row>
    <row r="1034" spans="1:6" ht="18" customHeight="1">
      <c r="A1034" s="2">
        <v>1032</v>
      </c>
      <c r="B1034" s="2" t="s">
        <v>834</v>
      </c>
      <c r="C1034" s="2" t="s">
        <v>131</v>
      </c>
      <c r="D1034" s="2" t="str">
        <f>"452621833"</f>
        <v>452621833</v>
      </c>
      <c r="E1034" s="2" t="str">
        <f>"2021-04-01"</f>
        <v>2021-04-01</v>
      </c>
      <c r="F1034" s="2" t="str">
        <f>"2023-04-01"</f>
        <v>2023-04-01</v>
      </c>
    </row>
    <row r="1035" spans="1:6" ht="18" customHeight="1">
      <c r="A1035" s="2">
        <v>1033</v>
      </c>
      <c r="B1035" s="2" t="s">
        <v>835</v>
      </c>
      <c r="C1035" s="2" t="s">
        <v>131</v>
      </c>
      <c r="D1035" s="2" t="str">
        <f>"452621833"</f>
        <v>452621833</v>
      </c>
      <c r="E1035" s="2" t="str">
        <f>"2017-12-01"</f>
        <v>2017-12-01</v>
      </c>
      <c r="F1035" s="2" t="str">
        <f>"2022-12-01"</f>
        <v>2022-12-01</v>
      </c>
    </row>
    <row r="1036" spans="1:6" ht="18" customHeight="1">
      <c r="A1036" s="2">
        <v>1034</v>
      </c>
      <c r="B1036" s="2" t="s">
        <v>836</v>
      </c>
      <c r="C1036" s="2" t="s">
        <v>131</v>
      </c>
      <c r="D1036" s="2" t="str">
        <f>"452621833"</f>
        <v>452621833</v>
      </c>
      <c r="E1036" s="2" t="str">
        <f>"2021-09-01"</f>
        <v>2021-09-01</v>
      </c>
      <c r="F1036" s="2" t="str">
        <f>"2023-09-01"</f>
        <v>2023-09-01</v>
      </c>
    </row>
    <row r="1037" spans="1:6" ht="18" customHeight="1">
      <c r="A1037" s="2">
        <v>1035</v>
      </c>
      <c r="B1037" s="2" t="s">
        <v>837</v>
      </c>
      <c r="C1037" s="2" t="s">
        <v>131</v>
      </c>
      <c r="D1037" s="2" t="str">
        <f>"452621833"</f>
        <v>452621833</v>
      </c>
      <c r="E1037" s="2" t="str">
        <f>"2020-04-01"</f>
        <v>2020-04-01</v>
      </c>
      <c r="F1037" s="2" t="str">
        <f>"2023-04-01"</f>
        <v>2023-04-01</v>
      </c>
    </row>
    <row r="1038" spans="1:6" ht="18" customHeight="1">
      <c r="A1038" s="2">
        <v>1036</v>
      </c>
      <c r="B1038" s="2" t="s">
        <v>838</v>
      </c>
      <c r="C1038" s="2" t="s">
        <v>131</v>
      </c>
      <c r="D1038" s="2" t="str">
        <f>"452621833"</f>
        <v>452621833</v>
      </c>
      <c r="E1038" s="2" t="str">
        <f>"2020-03-01"</f>
        <v>2020-03-01</v>
      </c>
      <c r="F1038" s="2" t="str">
        <f>"2023-03-01"</f>
        <v>2023-03-01</v>
      </c>
    </row>
    <row r="1039" spans="1:6" ht="18" customHeight="1">
      <c r="A1039" s="2">
        <v>1037</v>
      </c>
      <c r="B1039" s="2" t="s">
        <v>839</v>
      </c>
      <c r="C1039" s="2" t="s">
        <v>131</v>
      </c>
      <c r="D1039" s="2" t="str">
        <f>"452621833"</f>
        <v>452621833</v>
      </c>
      <c r="E1039" s="2" t="str">
        <f>"2018-04-01"</f>
        <v>2018-04-01</v>
      </c>
      <c r="F1039" s="2" t="str">
        <f>"2023-04-01"</f>
        <v>2023-04-01</v>
      </c>
    </row>
    <row r="1040" spans="1:6" ht="18" customHeight="1">
      <c r="A1040" s="2">
        <v>1038</v>
      </c>
      <c r="B1040" s="2" t="s">
        <v>840</v>
      </c>
      <c r="C1040" s="2" t="s">
        <v>131</v>
      </c>
      <c r="D1040" s="2" t="str">
        <f>"452621833"</f>
        <v>452621833</v>
      </c>
      <c r="E1040" s="2" t="str">
        <f>"2020-11-01"</f>
        <v>2020-11-01</v>
      </c>
      <c r="F1040" s="2" t="str">
        <f>"2023-11-01"</f>
        <v>2023-11-01</v>
      </c>
    </row>
    <row r="1041" spans="1:6" ht="18" customHeight="1">
      <c r="A1041" s="2">
        <v>1039</v>
      </c>
      <c r="B1041" s="2" t="s">
        <v>841</v>
      </c>
      <c r="C1041" s="2" t="s">
        <v>131</v>
      </c>
      <c r="D1041" s="2" t="str">
        <f>"452621833"</f>
        <v>452621833</v>
      </c>
      <c r="E1041" s="2" t="str">
        <f>"2021-09-01"</f>
        <v>2021-09-01</v>
      </c>
      <c r="F1041" s="2" t="str">
        <f>"2023-09-01"</f>
        <v>2023-09-01</v>
      </c>
    </row>
    <row r="1042" spans="1:6" ht="18" customHeight="1">
      <c r="A1042" s="2">
        <v>1040</v>
      </c>
      <c r="B1042" s="2" t="s">
        <v>842</v>
      </c>
      <c r="C1042" s="2" t="s">
        <v>131</v>
      </c>
      <c r="D1042" s="2" t="str">
        <f>"452621833"</f>
        <v>452621833</v>
      </c>
      <c r="E1042" s="2" t="str">
        <f>"2020-08-01"</f>
        <v>2020-08-01</v>
      </c>
      <c r="F1042" s="2" t="str">
        <f>"2023-08-01"</f>
        <v>2023-08-01</v>
      </c>
    </row>
    <row r="1043" spans="1:6" ht="18" customHeight="1">
      <c r="A1043" s="2">
        <v>1041</v>
      </c>
      <c r="B1043" s="2" t="s">
        <v>843</v>
      </c>
      <c r="C1043" s="2" t="s">
        <v>131</v>
      </c>
      <c r="D1043" s="2" t="str">
        <f>"452621833"</f>
        <v>452621833</v>
      </c>
      <c r="E1043" s="2" t="str">
        <f>"2021-08-01"</f>
        <v>2021-08-01</v>
      </c>
      <c r="F1043" s="2" t="str">
        <f>"2023-08-01"</f>
        <v>2023-08-01</v>
      </c>
    </row>
    <row r="1044" spans="1:6" ht="18" customHeight="1">
      <c r="A1044" s="2">
        <v>1042</v>
      </c>
      <c r="B1044" s="2" t="s">
        <v>844</v>
      </c>
      <c r="C1044" s="2" t="s">
        <v>131</v>
      </c>
      <c r="D1044" s="2" t="str">
        <f>"452621833"</f>
        <v>452621833</v>
      </c>
      <c r="E1044" s="2" t="str">
        <f>"2021-10-01"</f>
        <v>2021-10-01</v>
      </c>
      <c r="F1044" s="2" t="str">
        <f>"2023-10-01"</f>
        <v>2023-10-01</v>
      </c>
    </row>
    <row r="1045" spans="1:6" ht="18" customHeight="1">
      <c r="A1045" s="2">
        <v>1043</v>
      </c>
      <c r="B1045" s="2" t="s">
        <v>845</v>
      </c>
      <c r="C1045" s="2" t="s">
        <v>131</v>
      </c>
      <c r="D1045" s="2" t="str">
        <f>"452621833"</f>
        <v>452621833</v>
      </c>
      <c r="E1045" s="2" t="str">
        <f>"2022-01-01"</f>
        <v>2022-01-01</v>
      </c>
      <c r="F1045" s="2" t="str">
        <f>"2024-01-01"</f>
        <v>2024-01-01</v>
      </c>
    </row>
    <row r="1046" spans="1:6" ht="18" customHeight="1">
      <c r="A1046" s="2">
        <v>1044</v>
      </c>
      <c r="B1046" s="2" t="s">
        <v>846</v>
      </c>
      <c r="C1046" s="2" t="s">
        <v>131</v>
      </c>
      <c r="D1046" s="2" t="str">
        <f>"452621833"</f>
        <v>452621833</v>
      </c>
      <c r="E1046" s="2" t="str">
        <f>"2020-03-01"</f>
        <v>2020-03-01</v>
      </c>
      <c r="F1046" s="2" t="str">
        <f>"2023-03-01"</f>
        <v>2023-03-01</v>
      </c>
    </row>
    <row r="1047" spans="1:6" ht="18" customHeight="1">
      <c r="A1047" s="2">
        <v>1045</v>
      </c>
      <c r="B1047" s="2" t="s">
        <v>847</v>
      </c>
      <c r="C1047" s="2" t="s">
        <v>131</v>
      </c>
      <c r="D1047" s="2" t="str">
        <f>"452621833"</f>
        <v>452621833</v>
      </c>
      <c r="E1047" s="2" t="str">
        <f>"2021-07-01"</f>
        <v>2021-07-01</v>
      </c>
      <c r="F1047" s="2" t="str">
        <f>"2023-07-01"</f>
        <v>2023-07-01</v>
      </c>
    </row>
    <row r="1048" spans="1:6" ht="18" customHeight="1">
      <c r="A1048" s="2">
        <v>1046</v>
      </c>
      <c r="B1048" s="2" t="s">
        <v>832</v>
      </c>
      <c r="C1048" s="2" t="s">
        <v>169</v>
      </c>
      <c r="D1048" s="2" t="str">
        <f>"452621718"</f>
        <v>452621718</v>
      </c>
      <c r="E1048" s="2" t="str">
        <f>"2020-09-01"</f>
        <v>2020-09-01</v>
      </c>
      <c r="F1048" s="2" t="str">
        <f>"2025-09-01"</f>
        <v>2025-09-01</v>
      </c>
    </row>
    <row r="1049" spans="1:6" ht="18" customHeight="1">
      <c r="A1049" s="2">
        <v>1047</v>
      </c>
      <c r="B1049" s="2" t="s">
        <v>833</v>
      </c>
      <c r="C1049" s="2" t="s">
        <v>169</v>
      </c>
      <c r="D1049" s="2" t="str">
        <f>"452621718"</f>
        <v>452621718</v>
      </c>
      <c r="E1049" s="2" t="str">
        <f>"2020-08-01"</f>
        <v>2020-08-01</v>
      </c>
      <c r="F1049" s="2" t="str">
        <f>"2025-08-01"</f>
        <v>2025-08-01</v>
      </c>
    </row>
    <row r="1050" spans="1:6" ht="18" customHeight="1">
      <c r="A1050" s="2">
        <v>1048</v>
      </c>
      <c r="B1050" s="2" t="s">
        <v>821</v>
      </c>
      <c r="C1050" s="2" t="s">
        <v>178</v>
      </c>
      <c r="D1050" s="2" t="str">
        <f>"452621670"</f>
        <v>452621670</v>
      </c>
      <c r="E1050" s="2" t="str">
        <f>"2020-06-01"</f>
        <v>2020-06-01</v>
      </c>
      <c r="F1050" s="2" t="str">
        <f>"2022-12-01"</f>
        <v>2022-12-01</v>
      </c>
    </row>
    <row r="1051" spans="1:6" ht="18" customHeight="1">
      <c r="A1051" s="2">
        <v>1049</v>
      </c>
      <c r="B1051" s="2" t="s">
        <v>822</v>
      </c>
      <c r="C1051" s="2" t="s">
        <v>178</v>
      </c>
      <c r="D1051" s="2" t="str">
        <f>"452621670"</f>
        <v>452621670</v>
      </c>
      <c r="E1051" s="2" t="str">
        <f>"2012-11-01"</f>
        <v>2012-11-01</v>
      </c>
      <c r="F1051" s="2" t="str">
        <f>"2022-12-01"</f>
        <v>2022-12-01</v>
      </c>
    </row>
    <row r="1052" spans="1:6" ht="18" customHeight="1">
      <c r="A1052" s="2">
        <v>1050</v>
      </c>
      <c r="B1052" s="2" t="s">
        <v>823</v>
      </c>
      <c r="C1052" s="2" t="s">
        <v>178</v>
      </c>
      <c r="D1052" s="2" t="str">
        <f>"452621670"</f>
        <v>452621670</v>
      </c>
      <c r="E1052" s="2" t="str">
        <f>"2019-12-01"</f>
        <v>2019-12-01</v>
      </c>
      <c r="F1052" s="2" t="str">
        <f>"2022-12-01"</f>
        <v>2022-12-01</v>
      </c>
    </row>
    <row r="1053" spans="1:6" ht="18" customHeight="1">
      <c r="A1053" s="2">
        <v>1051</v>
      </c>
      <c r="B1053" s="2" t="s">
        <v>824</v>
      </c>
      <c r="C1053" s="2" t="s">
        <v>178</v>
      </c>
      <c r="D1053" s="2" t="str">
        <f>"452621670"</f>
        <v>452621670</v>
      </c>
      <c r="E1053" s="2" t="str">
        <f>"2017-12-01"</f>
        <v>2017-12-01</v>
      </c>
      <c r="F1053" s="2" t="str">
        <f>"2022-12-01"</f>
        <v>2022-12-01</v>
      </c>
    </row>
    <row r="1054" spans="1:6" ht="18" customHeight="1">
      <c r="A1054" s="2">
        <v>1052</v>
      </c>
      <c r="B1054" s="2" t="s">
        <v>825</v>
      </c>
      <c r="C1054" s="2" t="s">
        <v>178</v>
      </c>
      <c r="D1054" s="2" t="str">
        <f>"452621670"</f>
        <v>452621670</v>
      </c>
      <c r="E1054" s="2" t="str">
        <f>"2019-12-01"</f>
        <v>2019-12-01</v>
      </c>
      <c r="F1054" s="2" t="str">
        <f>"2022-12-01"</f>
        <v>2022-12-01</v>
      </c>
    </row>
    <row r="1055" spans="1:6" ht="18" customHeight="1">
      <c r="A1055" s="2">
        <v>1053</v>
      </c>
      <c r="B1055" s="2" t="s">
        <v>826</v>
      </c>
      <c r="C1055" s="2" t="s">
        <v>178</v>
      </c>
      <c r="D1055" s="2" t="str">
        <f>"452621670"</f>
        <v>452621670</v>
      </c>
      <c r="E1055" s="2" t="str">
        <f>"2020-07-01"</f>
        <v>2020-07-01</v>
      </c>
      <c r="F1055" s="2" t="str">
        <f>"2022-12-01"</f>
        <v>2022-12-01</v>
      </c>
    </row>
    <row r="1056" spans="1:6" ht="18" customHeight="1">
      <c r="A1056" s="2">
        <v>1054</v>
      </c>
      <c r="B1056" s="2" t="s">
        <v>827</v>
      </c>
      <c r="C1056" s="2" t="s">
        <v>178</v>
      </c>
      <c r="D1056" s="2" t="str">
        <f>"452621670"</f>
        <v>452621670</v>
      </c>
      <c r="E1056" s="2" t="str">
        <f>"2020-02-01"</f>
        <v>2020-02-01</v>
      </c>
      <c r="F1056" s="2" t="str">
        <f>"2022-12-01"</f>
        <v>2022-12-01</v>
      </c>
    </row>
    <row r="1057" spans="1:6" ht="18" customHeight="1">
      <c r="A1057" s="2">
        <v>1055</v>
      </c>
      <c r="B1057" s="2" t="s">
        <v>828</v>
      </c>
      <c r="C1057" s="2" t="s">
        <v>178</v>
      </c>
      <c r="D1057" s="2" t="str">
        <f>"452621670"</f>
        <v>452621670</v>
      </c>
      <c r="E1057" s="2" t="str">
        <f>"2020-03-01"</f>
        <v>2020-03-01</v>
      </c>
      <c r="F1057" s="2" t="str">
        <f>"2022-12-01"</f>
        <v>2022-12-01</v>
      </c>
    </row>
    <row r="1058" spans="1:6" ht="18" customHeight="1">
      <c r="A1058" s="2">
        <v>1056</v>
      </c>
      <c r="B1058" s="2" t="s">
        <v>829</v>
      </c>
      <c r="C1058" s="2" t="s">
        <v>178</v>
      </c>
      <c r="D1058" s="2" t="str">
        <f>"452621670"</f>
        <v>452621670</v>
      </c>
      <c r="E1058" s="2" t="str">
        <f>"2016-02-01"</f>
        <v>2016-02-01</v>
      </c>
      <c r="F1058" s="2" t="str">
        <f>"2022-12-01"</f>
        <v>2022-12-01</v>
      </c>
    </row>
    <row r="1059" spans="1:6" ht="18" customHeight="1">
      <c r="A1059" s="2">
        <v>1057</v>
      </c>
      <c r="B1059" s="2" t="s">
        <v>830</v>
      </c>
      <c r="C1059" s="2" t="s">
        <v>178</v>
      </c>
      <c r="D1059" s="2" t="str">
        <f>"452621670"</f>
        <v>452621670</v>
      </c>
      <c r="E1059" s="2" t="str">
        <f>"2019-07-01"</f>
        <v>2019-07-01</v>
      </c>
      <c r="F1059" s="2" t="str">
        <f>"2022-12-01"</f>
        <v>2022-12-01</v>
      </c>
    </row>
    <row r="1060" spans="1:6" ht="18" customHeight="1">
      <c r="A1060" s="2">
        <v>1058</v>
      </c>
      <c r="B1060" s="2" t="s">
        <v>831</v>
      </c>
      <c r="C1060" s="2" t="s">
        <v>178</v>
      </c>
      <c r="D1060" s="2" t="str">
        <f>"452621670"</f>
        <v>452621670</v>
      </c>
      <c r="E1060" s="2" t="str">
        <f>"2012-11-01"</f>
        <v>2012-11-01</v>
      </c>
      <c r="F1060" s="2" t="str">
        <f>"2022-12-01"</f>
        <v>2022-12-01</v>
      </c>
    </row>
    <row r="1061" spans="1:6" ht="18" customHeight="1">
      <c r="A1061" s="2">
        <v>1059</v>
      </c>
      <c r="B1061" s="2" t="s">
        <v>819</v>
      </c>
      <c r="C1061" s="2" t="s">
        <v>92</v>
      </c>
      <c r="D1061" s="2" t="str">
        <f>"452621660"</f>
        <v>452621660</v>
      </c>
      <c r="E1061" s="2" t="str">
        <f>"2021-08-01"</f>
        <v>2021-08-01</v>
      </c>
      <c r="F1061" s="2" t="str">
        <f>"2022-12-01"</f>
        <v>2022-12-01</v>
      </c>
    </row>
    <row r="1062" spans="1:6" ht="18" customHeight="1">
      <c r="A1062" s="2">
        <v>1060</v>
      </c>
      <c r="B1062" s="2" t="s">
        <v>820</v>
      </c>
      <c r="C1062" s="2" t="s">
        <v>92</v>
      </c>
      <c r="D1062" s="2" t="str">
        <f>"452621660"</f>
        <v>452621660</v>
      </c>
      <c r="E1062" s="2" t="str">
        <f>"2021-06-01"</f>
        <v>2021-06-01</v>
      </c>
      <c r="F1062" s="2" t="str">
        <f>"2022-12-01"</f>
        <v>2022-12-01</v>
      </c>
    </row>
    <row r="1063" spans="1:6" ht="18" customHeight="1">
      <c r="A1063" s="2">
        <v>1061</v>
      </c>
      <c r="B1063" s="2" t="s">
        <v>817</v>
      </c>
      <c r="C1063" s="2" t="s">
        <v>148</v>
      </c>
      <c r="D1063" s="2" t="str">
        <f>"452621033"</f>
        <v>452621033</v>
      </c>
      <c r="E1063" s="2" t="str">
        <f>"2021-10-01"</f>
        <v>2021-10-01</v>
      </c>
      <c r="F1063" s="2" t="str">
        <f>"2023-10-01"</f>
        <v>2023-10-01</v>
      </c>
    </row>
    <row r="1064" spans="1:6" ht="18" customHeight="1">
      <c r="A1064" s="2">
        <v>1062</v>
      </c>
      <c r="B1064" s="2" t="s">
        <v>818</v>
      </c>
      <c r="C1064" s="2" t="s">
        <v>148</v>
      </c>
      <c r="D1064" s="2" t="str">
        <f>"452621033"</f>
        <v>452621033</v>
      </c>
      <c r="E1064" s="2" t="str">
        <f>"2011-06-01"</f>
        <v>2011-06-01</v>
      </c>
      <c r="F1064" s="2" t="str">
        <f>"2013-06-01"</f>
        <v>2013-06-01</v>
      </c>
    </row>
    <row r="1065" spans="1:6" ht="18" customHeight="1">
      <c r="A1065" s="2">
        <v>1063</v>
      </c>
      <c r="B1065" s="2" t="s">
        <v>812</v>
      </c>
      <c r="C1065" s="2" t="s">
        <v>109</v>
      </c>
      <c r="D1065" s="2" t="str">
        <f>"452620873"</f>
        <v>452620873</v>
      </c>
      <c r="E1065" s="2" t="str">
        <f>"2021-07-01"</f>
        <v>2021-07-01</v>
      </c>
      <c r="F1065" s="2" t="str">
        <f>"2023-07-01"</f>
        <v>2023-07-01</v>
      </c>
    </row>
    <row r="1066" spans="1:6" ht="18" customHeight="1">
      <c r="A1066" s="2">
        <v>1064</v>
      </c>
      <c r="B1066" s="2" t="s">
        <v>813</v>
      </c>
      <c r="C1066" s="2" t="s">
        <v>109</v>
      </c>
      <c r="D1066" s="2" t="str">
        <f>"452620873"</f>
        <v>452620873</v>
      </c>
      <c r="E1066" s="2" t="str">
        <f>"2018-12-01"</f>
        <v>2018-12-01</v>
      </c>
      <c r="F1066" s="2" t="str">
        <f>"2020-12-01"</f>
        <v>2020-12-01</v>
      </c>
    </row>
    <row r="1067" spans="1:6" ht="18" customHeight="1">
      <c r="A1067" s="2">
        <v>1065</v>
      </c>
      <c r="B1067" s="2" t="s">
        <v>814</v>
      </c>
      <c r="C1067" s="2" t="s">
        <v>109</v>
      </c>
      <c r="D1067" s="2" t="str">
        <f>"452620873"</f>
        <v>452620873</v>
      </c>
      <c r="E1067" s="2" t="str">
        <f>"2021-05-01"</f>
        <v>2021-05-01</v>
      </c>
      <c r="F1067" s="2" t="str">
        <f>"2023-05-01"</f>
        <v>2023-05-01</v>
      </c>
    </row>
    <row r="1068" spans="1:6" ht="18" customHeight="1">
      <c r="A1068" s="2">
        <v>1066</v>
      </c>
      <c r="B1068" s="2" t="s">
        <v>815</v>
      </c>
      <c r="C1068" s="2" t="s">
        <v>109</v>
      </c>
      <c r="D1068" s="2" t="str">
        <f>"452620873"</f>
        <v>452620873</v>
      </c>
      <c r="E1068" s="2" t="str">
        <f>"2021-09-01"</f>
        <v>2021-09-01</v>
      </c>
      <c r="F1068" s="2" t="str">
        <f>"2023-09-01"</f>
        <v>2023-09-01</v>
      </c>
    </row>
    <row r="1069" spans="1:6" ht="18" customHeight="1">
      <c r="A1069" s="2">
        <v>1067</v>
      </c>
      <c r="B1069" s="2" t="s">
        <v>816</v>
      </c>
      <c r="C1069" s="2" t="s">
        <v>109</v>
      </c>
      <c r="D1069" s="2" t="str">
        <f>"452620873"</f>
        <v>452620873</v>
      </c>
      <c r="E1069" s="2" t="str">
        <f>"2021-05-01"</f>
        <v>2021-05-01</v>
      </c>
      <c r="F1069" s="2" t="str">
        <f>"2023-05-01"</f>
        <v>2023-05-01</v>
      </c>
    </row>
    <row r="1070" spans="1:6" ht="18" customHeight="1">
      <c r="A1070" s="2">
        <v>1068</v>
      </c>
      <c r="B1070" s="2" t="s">
        <v>809</v>
      </c>
      <c r="C1070" s="2" t="s">
        <v>60</v>
      </c>
      <c r="D1070" s="2" t="str">
        <f>"452620851"</f>
        <v>452620851</v>
      </c>
      <c r="E1070" s="2" t="str">
        <f>"2022-07-01"</f>
        <v>2022-07-01</v>
      </c>
      <c r="F1070" s="2" t="str">
        <f>"2027-06-01"</f>
        <v>2027-06-01</v>
      </c>
    </row>
    <row r="1071" spans="1:6" ht="18" customHeight="1">
      <c r="A1071" s="2">
        <v>1069</v>
      </c>
      <c r="B1071" s="2" t="s">
        <v>810</v>
      </c>
      <c r="C1071" s="2" t="s">
        <v>60</v>
      </c>
      <c r="D1071" s="2" t="str">
        <f>"452620851"</f>
        <v>452620851</v>
      </c>
      <c r="E1071" s="2" t="str">
        <f>"2021-01-01"</f>
        <v>2021-01-01</v>
      </c>
      <c r="F1071" s="2" t="str">
        <f>"2023-12-01"</f>
        <v>2023-12-01</v>
      </c>
    </row>
    <row r="1072" spans="1:6" ht="18" customHeight="1">
      <c r="A1072" s="2">
        <v>1070</v>
      </c>
      <c r="B1072" s="2" t="s">
        <v>811</v>
      </c>
      <c r="C1072" s="2" t="s">
        <v>60</v>
      </c>
      <c r="D1072" s="2" t="str">
        <f>"452620851"</f>
        <v>452620851</v>
      </c>
      <c r="E1072" s="2" t="str">
        <f>"2021-07-01"</f>
        <v>2021-07-01</v>
      </c>
      <c r="F1072" s="2" t="str">
        <f>"2024-12-01"</f>
        <v>2024-12-01</v>
      </c>
    </row>
    <row r="1073" spans="1:6" ht="18" customHeight="1">
      <c r="A1073" s="2">
        <v>1071</v>
      </c>
      <c r="B1073" s="2" t="s">
        <v>807</v>
      </c>
      <c r="C1073" s="2" t="s">
        <v>134</v>
      </c>
      <c r="D1073" s="2" t="str">
        <f>"452620812"</f>
        <v>452620812</v>
      </c>
      <c r="E1073" s="2" t="str">
        <f>"2021-10-01"</f>
        <v>2021-10-01</v>
      </c>
      <c r="F1073" s="2" t="str">
        <f>"2024-10-01"</f>
        <v>2024-10-01</v>
      </c>
    </row>
    <row r="1074" spans="1:6" ht="18" customHeight="1">
      <c r="A1074" s="2">
        <v>1072</v>
      </c>
      <c r="B1074" s="2" t="s">
        <v>808</v>
      </c>
      <c r="C1074" s="2" t="s">
        <v>134</v>
      </c>
      <c r="D1074" s="2" t="str">
        <f>"452620812"</f>
        <v>452620812</v>
      </c>
      <c r="E1074" s="2" t="str">
        <f>"2022-11-01"</f>
        <v>2022-11-01</v>
      </c>
      <c r="F1074" s="2" t="str">
        <f>"2025-11-01"</f>
        <v>2025-11-01</v>
      </c>
    </row>
    <row r="1075" spans="1:6" ht="18" customHeight="1">
      <c r="A1075" s="2">
        <v>1073</v>
      </c>
      <c r="B1075" s="2" t="s">
        <v>801</v>
      </c>
      <c r="C1075" s="2" t="s">
        <v>154</v>
      </c>
      <c r="D1075" s="2" t="str">
        <f>"452620402"</f>
        <v>452620402</v>
      </c>
      <c r="E1075" s="2" t="str">
        <f>"2021-01-01"</f>
        <v>2021-01-01</v>
      </c>
      <c r="F1075" s="2" t="str">
        <f>"2022-12-01"</f>
        <v>2022-12-01</v>
      </c>
    </row>
    <row r="1076" spans="1:6" ht="18" customHeight="1">
      <c r="A1076" s="2">
        <v>1074</v>
      </c>
      <c r="B1076" s="2" t="s">
        <v>802</v>
      </c>
      <c r="C1076" s="2" t="s">
        <v>154</v>
      </c>
      <c r="D1076" s="2" t="str">
        <f>"452620402"</f>
        <v>452620402</v>
      </c>
      <c r="E1076" s="2" t="str">
        <f>"2021-10-01"</f>
        <v>2021-10-01</v>
      </c>
      <c r="F1076" s="2" t="str">
        <f>"2023-10-01"</f>
        <v>2023-10-01</v>
      </c>
    </row>
    <row r="1077" spans="1:6" ht="18" customHeight="1">
      <c r="A1077" s="2">
        <v>1075</v>
      </c>
      <c r="B1077" s="2" t="s">
        <v>803</v>
      </c>
      <c r="C1077" s="2" t="s">
        <v>154</v>
      </c>
      <c r="D1077" s="2" t="str">
        <f>"452620402"</f>
        <v>452620402</v>
      </c>
      <c r="E1077" s="2" t="str">
        <f>"2021-08-01"</f>
        <v>2021-08-01</v>
      </c>
      <c r="F1077" s="2" t="str">
        <f>"2023-08-01"</f>
        <v>2023-08-01</v>
      </c>
    </row>
    <row r="1078" spans="1:6" ht="18" customHeight="1">
      <c r="A1078" s="2">
        <v>1076</v>
      </c>
      <c r="B1078" s="2" t="s">
        <v>804</v>
      </c>
      <c r="C1078" s="2" t="s">
        <v>154</v>
      </c>
      <c r="D1078" s="2" t="str">
        <f>"452620402"</f>
        <v>452620402</v>
      </c>
      <c r="E1078" s="2" t="str">
        <f>"2021-09-01"</f>
        <v>2021-09-01</v>
      </c>
      <c r="F1078" s="2" t="str">
        <f>"2023-01-01"</f>
        <v>2023-01-01</v>
      </c>
    </row>
    <row r="1079" spans="1:6" ht="18" customHeight="1">
      <c r="A1079" s="2">
        <v>1077</v>
      </c>
      <c r="B1079" s="2" t="s">
        <v>805</v>
      </c>
      <c r="C1079" s="2" t="s">
        <v>154</v>
      </c>
      <c r="D1079" s="2" t="str">
        <f>"452620402"</f>
        <v>452620402</v>
      </c>
      <c r="E1079" s="2" t="str">
        <f>"2021-08-01"</f>
        <v>2021-08-01</v>
      </c>
      <c r="F1079" s="2" t="str">
        <f>"2023-08-01"</f>
        <v>2023-08-01</v>
      </c>
    </row>
    <row r="1080" spans="1:6" ht="18" customHeight="1">
      <c r="A1080" s="2">
        <v>1078</v>
      </c>
      <c r="B1080" s="2" t="s">
        <v>806</v>
      </c>
      <c r="C1080" s="2" t="s">
        <v>154</v>
      </c>
      <c r="D1080" s="2" t="str">
        <f>"452620402"</f>
        <v>452620402</v>
      </c>
      <c r="E1080" s="2" t="str">
        <f>"2020-01-01"</f>
        <v>2020-01-01</v>
      </c>
      <c r="F1080" s="2" t="str">
        <f>"2023-01-01"</f>
        <v>2023-01-01</v>
      </c>
    </row>
    <row r="1081" spans="1:6" ht="18" customHeight="1">
      <c r="A1081" s="2">
        <v>1079</v>
      </c>
      <c r="B1081" s="2" t="s">
        <v>797</v>
      </c>
      <c r="C1081" s="2" t="s">
        <v>180</v>
      </c>
      <c r="D1081" s="2" t="str">
        <f>"452619175"</f>
        <v>452619175</v>
      </c>
      <c r="E1081" s="2" t="str">
        <f>"2021-05-01"</f>
        <v>2021-05-01</v>
      </c>
      <c r="F1081" s="2" t="str">
        <f>"2025-05-01"</f>
        <v>2025-05-01</v>
      </c>
    </row>
    <row r="1082" spans="1:6" ht="18" customHeight="1">
      <c r="A1082" s="2">
        <v>1080</v>
      </c>
      <c r="B1082" s="2" t="s">
        <v>798</v>
      </c>
      <c r="C1082" s="2" t="s">
        <v>180</v>
      </c>
      <c r="D1082" s="2" t="str">
        <f>"452619175"</f>
        <v>452619175</v>
      </c>
      <c r="E1082" s="2" t="str">
        <f>"2019-01-01"</f>
        <v>2019-01-01</v>
      </c>
      <c r="F1082" s="2" t="str">
        <f>"2024-12-01"</f>
        <v>2024-12-01</v>
      </c>
    </row>
    <row r="1083" spans="1:6" ht="18" customHeight="1">
      <c r="A1083" s="2">
        <v>1081</v>
      </c>
      <c r="B1083" s="2" t="s">
        <v>799</v>
      </c>
      <c r="C1083" s="2" t="s">
        <v>180</v>
      </c>
      <c r="D1083" s="2" t="str">
        <f>"452619175"</f>
        <v>452619175</v>
      </c>
      <c r="E1083" s="2" t="str">
        <f>"2019-01-01"</f>
        <v>2019-01-01</v>
      </c>
      <c r="F1083" s="2" t="str">
        <f>"2024-12-01"</f>
        <v>2024-12-01</v>
      </c>
    </row>
    <row r="1084" spans="1:6" ht="18" customHeight="1">
      <c r="A1084" s="2">
        <v>1082</v>
      </c>
      <c r="B1084" s="2" t="s">
        <v>800</v>
      </c>
      <c r="C1084" s="2" t="s">
        <v>180</v>
      </c>
      <c r="D1084" s="2" t="str">
        <f>"452619175"</f>
        <v>452619175</v>
      </c>
      <c r="E1084" s="2" t="str">
        <f>"2019-01-01"</f>
        <v>2019-01-01</v>
      </c>
      <c r="F1084" s="2" t="str">
        <f>"2024-12-01"</f>
        <v>2024-12-01</v>
      </c>
    </row>
    <row r="1085" spans="1:6" ht="18" customHeight="1">
      <c r="A1085" s="2">
        <v>1083</v>
      </c>
      <c r="B1085" s="2" t="s">
        <v>741</v>
      </c>
      <c r="C1085" s="2" t="s">
        <v>61</v>
      </c>
      <c r="D1085" s="2" t="str">
        <f>"452618646"</f>
        <v>452618646</v>
      </c>
      <c r="E1085" s="2" t="str">
        <f>"2021-07-01"</f>
        <v>2021-07-01</v>
      </c>
      <c r="F1085" s="2" t="str">
        <f>"2026-07-01"</f>
        <v>2026-07-01</v>
      </c>
    </row>
    <row r="1086" spans="1:6" ht="18" customHeight="1">
      <c r="A1086" s="2">
        <v>1084</v>
      </c>
      <c r="B1086" s="2" t="s">
        <v>742</v>
      </c>
      <c r="C1086" s="2" t="s">
        <v>61</v>
      </c>
      <c r="D1086" s="2" t="str">
        <f>"452618646"</f>
        <v>452618646</v>
      </c>
      <c r="E1086" s="2" t="str">
        <f>"2021-12-01"</f>
        <v>2021-12-01</v>
      </c>
      <c r="F1086" s="2" t="str">
        <f>"2026-12-01"</f>
        <v>2026-12-01</v>
      </c>
    </row>
    <row r="1087" spans="1:6" ht="18" customHeight="1">
      <c r="A1087" s="2">
        <v>1085</v>
      </c>
      <c r="B1087" s="2" t="s">
        <v>743</v>
      </c>
      <c r="C1087" s="2" t="s">
        <v>61</v>
      </c>
      <c r="D1087" s="2" t="str">
        <f>"452618646"</f>
        <v>452618646</v>
      </c>
      <c r="E1087" s="2" t="str">
        <f>"2022-12-01"</f>
        <v>2022-12-01</v>
      </c>
      <c r="F1087" s="2" t="str">
        <f>"2025-11-01"</f>
        <v>2025-11-01</v>
      </c>
    </row>
    <row r="1088" spans="1:6" ht="18" customHeight="1">
      <c r="A1088" s="2">
        <v>1086</v>
      </c>
      <c r="B1088" s="2" t="s">
        <v>744</v>
      </c>
      <c r="C1088" s="2" t="s">
        <v>61</v>
      </c>
      <c r="D1088" s="2" t="str">
        <f>"452618646"</f>
        <v>452618646</v>
      </c>
      <c r="E1088" s="2" t="str">
        <f>"2019-07-01"</f>
        <v>2019-07-01</v>
      </c>
      <c r="F1088" s="2" t="str">
        <f>"2026-12-01"</f>
        <v>2026-12-01</v>
      </c>
    </row>
    <row r="1089" spans="1:6" ht="18" customHeight="1">
      <c r="A1089" s="2">
        <v>1087</v>
      </c>
      <c r="B1089" s="2" t="s">
        <v>745</v>
      </c>
      <c r="C1089" s="2" t="s">
        <v>61</v>
      </c>
      <c r="D1089" s="2" t="str">
        <f>"452618646"</f>
        <v>452618646</v>
      </c>
      <c r="E1089" s="2" t="str">
        <f>"2019-07-01"</f>
        <v>2019-07-01</v>
      </c>
      <c r="F1089" s="2" t="str">
        <f>"2026-12-01"</f>
        <v>2026-12-01</v>
      </c>
    </row>
    <row r="1090" spans="1:6" ht="18" customHeight="1">
      <c r="A1090" s="2">
        <v>1088</v>
      </c>
      <c r="B1090" s="2" t="s">
        <v>746</v>
      </c>
      <c r="C1090" s="2" t="s">
        <v>61</v>
      </c>
      <c r="D1090" s="2" t="str">
        <f>"452618646"</f>
        <v>452618646</v>
      </c>
      <c r="E1090" s="2" t="str">
        <f>"2019-07-01"</f>
        <v>2019-07-01</v>
      </c>
      <c r="F1090" s="2" t="str">
        <f>"2026-12-01"</f>
        <v>2026-12-01</v>
      </c>
    </row>
    <row r="1091" spans="1:6" ht="18" customHeight="1">
      <c r="A1091" s="2">
        <v>1089</v>
      </c>
      <c r="B1091" s="2" t="s">
        <v>747</v>
      </c>
      <c r="C1091" s="2" t="s">
        <v>61</v>
      </c>
      <c r="D1091" s="2" t="str">
        <f>"452618646"</f>
        <v>452618646</v>
      </c>
      <c r="E1091" s="2" t="str">
        <f>"2018-07-01"</f>
        <v>2018-07-01</v>
      </c>
      <c r="F1091" s="2" t="str">
        <f>"2023-07-01"</f>
        <v>2023-07-01</v>
      </c>
    </row>
    <row r="1092" spans="1:6" ht="18" customHeight="1">
      <c r="A1092" s="2">
        <v>1090</v>
      </c>
      <c r="B1092" s="2" t="s">
        <v>748</v>
      </c>
      <c r="C1092" s="2" t="s">
        <v>61</v>
      </c>
      <c r="D1092" s="2" t="str">
        <f>"452618646"</f>
        <v>452618646</v>
      </c>
      <c r="E1092" s="2" t="str">
        <f>"2019-01-01"</f>
        <v>2019-01-01</v>
      </c>
      <c r="F1092" s="2" t="str">
        <f>"2026-12-01"</f>
        <v>2026-12-01</v>
      </c>
    </row>
    <row r="1093" spans="1:6" ht="18" customHeight="1">
      <c r="A1093" s="2">
        <v>1091</v>
      </c>
      <c r="B1093" s="2" t="s">
        <v>749</v>
      </c>
      <c r="C1093" s="2" t="s">
        <v>61</v>
      </c>
      <c r="D1093" s="2" t="str">
        <f>"452618646"</f>
        <v>452618646</v>
      </c>
      <c r="E1093" s="2" t="str">
        <f>"2020-08-01"</f>
        <v>2020-08-01</v>
      </c>
      <c r="F1093" s="2" t="str">
        <f>"2023-07-01"</f>
        <v>2023-07-01</v>
      </c>
    </row>
    <row r="1094" spans="1:6" ht="18" customHeight="1">
      <c r="A1094" s="2">
        <v>1092</v>
      </c>
      <c r="B1094" s="2" t="s">
        <v>750</v>
      </c>
      <c r="C1094" s="2" t="s">
        <v>61</v>
      </c>
      <c r="D1094" s="2" t="str">
        <f>"452618646"</f>
        <v>452618646</v>
      </c>
      <c r="E1094" s="2" t="str">
        <f>"2018-07-01"</f>
        <v>2018-07-01</v>
      </c>
      <c r="F1094" s="2" t="str">
        <f>"2022-12-01"</f>
        <v>2022-12-01</v>
      </c>
    </row>
    <row r="1095" spans="1:6" ht="18" customHeight="1">
      <c r="A1095" s="2">
        <v>1093</v>
      </c>
      <c r="B1095" s="2" t="s">
        <v>751</v>
      </c>
      <c r="C1095" s="2" t="s">
        <v>61</v>
      </c>
      <c r="D1095" s="2" t="str">
        <f>"452618646"</f>
        <v>452618646</v>
      </c>
      <c r="E1095" s="2" t="str">
        <f>"2020-08-01"</f>
        <v>2020-08-01</v>
      </c>
      <c r="F1095" s="2" t="str">
        <f>"2025-08-01"</f>
        <v>2025-08-01</v>
      </c>
    </row>
    <row r="1096" spans="1:6" ht="18" customHeight="1">
      <c r="A1096" s="2">
        <v>1094</v>
      </c>
      <c r="B1096" s="2" t="s">
        <v>752</v>
      </c>
      <c r="C1096" s="2" t="s">
        <v>61</v>
      </c>
      <c r="D1096" s="2" t="str">
        <f>"452618646"</f>
        <v>452618646</v>
      </c>
      <c r="E1096" s="2" t="str">
        <f>"2020-09-01"</f>
        <v>2020-09-01</v>
      </c>
      <c r="F1096" s="2" t="str">
        <f>"2024-12-01"</f>
        <v>2024-12-01</v>
      </c>
    </row>
    <row r="1097" spans="1:6" ht="18" customHeight="1">
      <c r="A1097" s="2">
        <v>1095</v>
      </c>
      <c r="B1097" s="2" t="s">
        <v>753</v>
      </c>
      <c r="C1097" s="2" t="s">
        <v>61</v>
      </c>
      <c r="D1097" s="2" t="str">
        <f>"452618646"</f>
        <v>452618646</v>
      </c>
      <c r="E1097" s="2" t="str">
        <f>"2014-02-01"</f>
        <v>2014-02-01</v>
      </c>
      <c r="F1097" s="2" t="str">
        <f>"2024-02-01"</f>
        <v>2024-02-01</v>
      </c>
    </row>
    <row r="1098" spans="1:6" ht="18" customHeight="1">
      <c r="A1098" s="2">
        <v>1096</v>
      </c>
      <c r="B1098" s="2" t="s">
        <v>754</v>
      </c>
      <c r="C1098" s="2" t="s">
        <v>61</v>
      </c>
      <c r="D1098" s="2" t="str">
        <f>"452618646"</f>
        <v>452618646</v>
      </c>
      <c r="E1098" s="2" t="str">
        <f>"2019-07-01"</f>
        <v>2019-07-01</v>
      </c>
      <c r="F1098" s="2" t="str">
        <f>"2026-12-01"</f>
        <v>2026-12-01</v>
      </c>
    </row>
    <row r="1099" spans="1:6" ht="18" customHeight="1">
      <c r="A1099" s="2">
        <v>1097</v>
      </c>
      <c r="B1099" s="2" t="s">
        <v>755</v>
      </c>
      <c r="C1099" s="2" t="s">
        <v>61</v>
      </c>
      <c r="D1099" s="2" t="str">
        <f>"452618646"</f>
        <v>452618646</v>
      </c>
      <c r="E1099" s="2" t="str">
        <f>"2020-12-01"</f>
        <v>2020-12-01</v>
      </c>
      <c r="F1099" s="2" t="str">
        <f>"2028-12-01"</f>
        <v>2028-12-01</v>
      </c>
    </row>
    <row r="1100" spans="1:6" ht="18" customHeight="1">
      <c r="A1100" s="2">
        <v>1098</v>
      </c>
      <c r="B1100" s="2" t="s">
        <v>756</v>
      </c>
      <c r="C1100" s="2" t="s">
        <v>61</v>
      </c>
      <c r="D1100" s="2" t="str">
        <f>"452618646"</f>
        <v>452618646</v>
      </c>
      <c r="E1100" s="2" t="str">
        <f>"2021-07-01"</f>
        <v>2021-07-01</v>
      </c>
      <c r="F1100" s="2" t="str">
        <f>"2024-07-01"</f>
        <v>2024-07-01</v>
      </c>
    </row>
    <row r="1101" spans="1:6" ht="18" customHeight="1">
      <c r="A1101" s="2">
        <v>1099</v>
      </c>
      <c r="B1101" s="2" t="s">
        <v>757</v>
      </c>
      <c r="C1101" s="2" t="s">
        <v>61</v>
      </c>
      <c r="D1101" s="2" t="str">
        <f>"452618646"</f>
        <v>452618646</v>
      </c>
      <c r="E1101" s="2" t="str">
        <f>"2020-09-01"</f>
        <v>2020-09-01</v>
      </c>
      <c r="F1101" s="2" t="str">
        <f>"2023-09-01"</f>
        <v>2023-09-01</v>
      </c>
    </row>
    <row r="1102" spans="1:6" ht="18" customHeight="1">
      <c r="A1102" s="2">
        <v>1100</v>
      </c>
      <c r="B1102" s="2" t="s">
        <v>758</v>
      </c>
      <c r="C1102" s="2" t="s">
        <v>61</v>
      </c>
      <c r="D1102" s="2" t="str">
        <f>"452618646"</f>
        <v>452618646</v>
      </c>
      <c r="E1102" s="2" t="str">
        <f>"2022-02-01"</f>
        <v>2022-02-01</v>
      </c>
      <c r="F1102" s="2" t="str">
        <f>"2025-02-01"</f>
        <v>2025-02-01</v>
      </c>
    </row>
    <row r="1103" spans="1:6" ht="18" customHeight="1">
      <c r="A1103" s="2">
        <v>1101</v>
      </c>
      <c r="B1103" s="2" t="s">
        <v>759</v>
      </c>
      <c r="C1103" s="2" t="s">
        <v>61</v>
      </c>
      <c r="D1103" s="2" t="str">
        <f>"452618646"</f>
        <v>452618646</v>
      </c>
      <c r="E1103" s="2" t="str">
        <f>"2020-08-01"</f>
        <v>2020-08-01</v>
      </c>
      <c r="F1103" s="2" t="str">
        <f>"2023-07-01"</f>
        <v>2023-07-01</v>
      </c>
    </row>
    <row r="1104" spans="1:6" ht="18" customHeight="1">
      <c r="A1104" s="2">
        <v>1102</v>
      </c>
      <c r="B1104" s="2" t="s">
        <v>760</v>
      </c>
      <c r="C1104" s="2" t="s">
        <v>61</v>
      </c>
      <c r="D1104" s="2" t="str">
        <f>"452618646"</f>
        <v>452618646</v>
      </c>
      <c r="E1104" s="2" t="str">
        <f>"2020-12-01"</f>
        <v>2020-12-01</v>
      </c>
      <c r="F1104" s="2" t="str">
        <f>"2023-12-01"</f>
        <v>2023-12-01</v>
      </c>
    </row>
    <row r="1105" spans="1:6" ht="18" customHeight="1">
      <c r="A1105" s="2">
        <v>1103</v>
      </c>
      <c r="B1105" s="2" t="s">
        <v>761</v>
      </c>
      <c r="C1105" s="2" t="s">
        <v>61</v>
      </c>
      <c r="D1105" s="2" t="str">
        <f>"452618646"</f>
        <v>452618646</v>
      </c>
      <c r="E1105" s="2" t="str">
        <f>"2020-09-01"</f>
        <v>2020-09-01</v>
      </c>
      <c r="F1105" s="2" t="str">
        <f>"2023-09-01"</f>
        <v>2023-09-01</v>
      </c>
    </row>
    <row r="1106" spans="1:6" ht="18" customHeight="1">
      <c r="A1106" s="2">
        <v>1104</v>
      </c>
      <c r="B1106" s="2" t="s">
        <v>762</v>
      </c>
      <c r="C1106" s="2" t="s">
        <v>61</v>
      </c>
      <c r="D1106" s="2" t="str">
        <f>"452618646"</f>
        <v>452618646</v>
      </c>
      <c r="E1106" s="2" t="str">
        <f>"2020-07-01"</f>
        <v>2020-07-01</v>
      </c>
      <c r="F1106" s="2" t="str">
        <f>"2027-12-01"</f>
        <v>2027-12-01</v>
      </c>
    </row>
    <row r="1107" spans="1:6" ht="18" customHeight="1">
      <c r="A1107" s="2">
        <v>1105</v>
      </c>
      <c r="B1107" s="2" t="s">
        <v>763</v>
      </c>
      <c r="C1107" s="2" t="s">
        <v>61</v>
      </c>
      <c r="D1107" s="2" t="str">
        <f>"452618646"</f>
        <v>452618646</v>
      </c>
      <c r="E1107" s="2" t="str">
        <f>"2020-07-01"</f>
        <v>2020-07-01</v>
      </c>
      <c r="F1107" s="2" t="str">
        <f>"2024-12-01"</f>
        <v>2024-12-01</v>
      </c>
    </row>
    <row r="1108" spans="1:6" ht="18" customHeight="1">
      <c r="A1108" s="2">
        <v>1106</v>
      </c>
      <c r="B1108" s="2" t="s">
        <v>764</v>
      </c>
      <c r="C1108" s="2" t="s">
        <v>61</v>
      </c>
      <c r="D1108" s="2" t="str">
        <f>"452618646"</f>
        <v>452618646</v>
      </c>
      <c r="E1108" s="2" t="str">
        <f>"2018-12-01"</f>
        <v>2018-12-01</v>
      </c>
      <c r="F1108" s="2" t="str">
        <f>"2026-12-01"</f>
        <v>2026-12-01</v>
      </c>
    </row>
    <row r="1109" spans="1:6" ht="18" customHeight="1">
      <c r="A1109" s="2">
        <v>1107</v>
      </c>
      <c r="B1109" s="2" t="s">
        <v>765</v>
      </c>
      <c r="C1109" s="2" t="s">
        <v>61</v>
      </c>
      <c r="D1109" s="2" t="str">
        <f>"452618646"</f>
        <v>452618646</v>
      </c>
      <c r="E1109" s="2" t="str">
        <f>"2019-08-01"</f>
        <v>2019-08-01</v>
      </c>
      <c r="F1109" s="2" t="str">
        <f>"2023-12-01"</f>
        <v>2023-12-01</v>
      </c>
    </row>
    <row r="1110" spans="1:6" ht="18" customHeight="1">
      <c r="A1110" s="2">
        <v>1108</v>
      </c>
      <c r="B1110" s="2" t="s">
        <v>766</v>
      </c>
      <c r="C1110" s="2" t="s">
        <v>61</v>
      </c>
      <c r="D1110" s="2" t="str">
        <f>"452618646"</f>
        <v>452618646</v>
      </c>
      <c r="E1110" s="2" t="str">
        <f>"2020-10-01"</f>
        <v>2020-10-01</v>
      </c>
      <c r="F1110" s="2" t="str">
        <f>"2024-12-01"</f>
        <v>2024-12-01</v>
      </c>
    </row>
    <row r="1111" spans="1:6" ht="18" customHeight="1">
      <c r="A1111" s="2">
        <v>1109</v>
      </c>
      <c r="B1111" s="2" t="s">
        <v>767</v>
      </c>
      <c r="C1111" s="2" t="s">
        <v>61</v>
      </c>
      <c r="D1111" s="2" t="str">
        <f>"452618646"</f>
        <v>452618646</v>
      </c>
      <c r="E1111" s="2" t="str">
        <f>"2022-02-01"</f>
        <v>2022-02-01</v>
      </c>
      <c r="F1111" s="2" t="str">
        <f>"2025-02-01"</f>
        <v>2025-02-01</v>
      </c>
    </row>
    <row r="1112" spans="1:6" ht="18" customHeight="1">
      <c r="A1112" s="2">
        <v>1110</v>
      </c>
      <c r="B1112" s="2" t="s">
        <v>768</v>
      </c>
      <c r="C1112" s="2" t="s">
        <v>61</v>
      </c>
      <c r="D1112" s="2" t="str">
        <f>"452618646"</f>
        <v>452618646</v>
      </c>
      <c r="E1112" s="2" t="str">
        <f>"2022-12-01"</f>
        <v>2022-12-01</v>
      </c>
      <c r="F1112" s="2" t="str">
        <f>"2025-11-01"</f>
        <v>2025-11-01</v>
      </c>
    </row>
    <row r="1113" spans="1:6" ht="18" customHeight="1">
      <c r="A1113" s="2">
        <v>1111</v>
      </c>
      <c r="B1113" s="2" t="s">
        <v>769</v>
      </c>
      <c r="C1113" s="2" t="s">
        <v>61</v>
      </c>
      <c r="D1113" s="2" t="str">
        <f>"452618646"</f>
        <v>452618646</v>
      </c>
      <c r="E1113" s="2" t="str">
        <f>"2022-04-01"</f>
        <v>2022-04-01</v>
      </c>
      <c r="F1113" s="2" t="str">
        <f>"2026-12-01"</f>
        <v>2026-12-01</v>
      </c>
    </row>
    <row r="1114" spans="1:6" ht="18" customHeight="1">
      <c r="A1114" s="2">
        <v>1112</v>
      </c>
      <c r="B1114" s="2" t="s">
        <v>770</v>
      </c>
      <c r="C1114" s="2" t="s">
        <v>61</v>
      </c>
      <c r="D1114" s="2" t="str">
        <f>"452618646"</f>
        <v>452618646</v>
      </c>
      <c r="E1114" s="2" t="str">
        <f>"2019-12-01"</f>
        <v>2019-12-01</v>
      </c>
      <c r="F1114" s="2" t="str">
        <f>"2024-12-01"</f>
        <v>2024-12-01</v>
      </c>
    </row>
    <row r="1115" spans="1:6" ht="18" customHeight="1">
      <c r="A1115" s="2">
        <v>1113</v>
      </c>
      <c r="B1115" s="2" t="s">
        <v>771</v>
      </c>
      <c r="C1115" s="2" t="s">
        <v>61</v>
      </c>
      <c r="D1115" s="2" t="str">
        <f>"452618646"</f>
        <v>452618646</v>
      </c>
      <c r="E1115" s="2" t="str">
        <f>"2020-07-01"</f>
        <v>2020-07-01</v>
      </c>
      <c r="F1115" s="2" t="str">
        <f>"2024-12-01"</f>
        <v>2024-12-01</v>
      </c>
    </row>
    <row r="1116" spans="1:6" ht="18" customHeight="1">
      <c r="A1116" s="2">
        <v>1114</v>
      </c>
      <c r="B1116" s="2" t="s">
        <v>772</v>
      </c>
      <c r="C1116" s="2" t="s">
        <v>61</v>
      </c>
      <c r="D1116" s="2" t="str">
        <f>"452618646"</f>
        <v>452618646</v>
      </c>
      <c r="E1116" s="2" t="str">
        <f>"2021-07-01"</f>
        <v>2021-07-01</v>
      </c>
      <c r="F1116" s="2" t="str">
        <f>"2024-07-01"</f>
        <v>2024-07-01</v>
      </c>
    </row>
    <row r="1117" spans="1:6" ht="18" customHeight="1">
      <c r="A1117" s="2">
        <v>1115</v>
      </c>
      <c r="B1117" s="2" t="s">
        <v>773</v>
      </c>
      <c r="C1117" s="2" t="s">
        <v>61</v>
      </c>
      <c r="D1117" s="2" t="str">
        <f>"452618646"</f>
        <v>452618646</v>
      </c>
      <c r="E1117" s="2" t="str">
        <f>"2015-08-01"</f>
        <v>2015-08-01</v>
      </c>
      <c r="F1117" s="2" t="str">
        <f>"2022-12-01"</f>
        <v>2022-12-01</v>
      </c>
    </row>
    <row r="1118" spans="1:6" ht="18" customHeight="1">
      <c r="A1118" s="2">
        <v>1116</v>
      </c>
      <c r="B1118" s="2" t="s">
        <v>774</v>
      </c>
      <c r="C1118" s="2" t="s">
        <v>61</v>
      </c>
      <c r="D1118" s="2" t="str">
        <f>"452618646"</f>
        <v>452618646</v>
      </c>
      <c r="E1118" s="2" t="str">
        <f>"2017-12-01"</f>
        <v>2017-12-01</v>
      </c>
      <c r="F1118" s="2" t="str">
        <f>"2022-12-01"</f>
        <v>2022-12-01</v>
      </c>
    </row>
    <row r="1119" spans="1:6" ht="18" customHeight="1">
      <c r="A1119" s="2">
        <v>1117</v>
      </c>
      <c r="B1119" s="2" t="s">
        <v>775</v>
      </c>
      <c r="C1119" s="2" t="s">
        <v>61</v>
      </c>
      <c r="D1119" s="2" t="str">
        <f>"452618646"</f>
        <v>452618646</v>
      </c>
      <c r="E1119" s="2" t="str">
        <f>"2019-12-01"</f>
        <v>2019-12-01</v>
      </c>
      <c r="F1119" s="2" t="str">
        <f>"2020-12-01"</f>
        <v>2020-12-01</v>
      </c>
    </row>
    <row r="1120" spans="1:6" ht="18" customHeight="1">
      <c r="A1120" s="2">
        <v>1118</v>
      </c>
      <c r="B1120" s="2" t="s">
        <v>776</v>
      </c>
      <c r="C1120" s="2" t="s">
        <v>61</v>
      </c>
      <c r="D1120" s="2" t="str">
        <f>"452618646"</f>
        <v>452618646</v>
      </c>
      <c r="E1120" s="2" t="str">
        <f>"2022-12-01"</f>
        <v>2022-12-01</v>
      </c>
      <c r="F1120" s="2" t="str">
        <f>"2025-11-01"</f>
        <v>2025-11-01</v>
      </c>
    </row>
    <row r="1121" spans="1:6" ht="18" customHeight="1">
      <c r="A1121" s="2">
        <v>1119</v>
      </c>
      <c r="B1121" s="2" t="s">
        <v>777</v>
      </c>
      <c r="C1121" s="2" t="s">
        <v>61</v>
      </c>
      <c r="D1121" s="2" t="str">
        <f>"452618646"</f>
        <v>452618646</v>
      </c>
      <c r="E1121" s="2" t="str">
        <f>"2021-01-01"</f>
        <v>2021-01-01</v>
      </c>
      <c r="F1121" s="2" t="str">
        <f>"2026-01-01"</f>
        <v>2026-01-01</v>
      </c>
    </row>
    <row r="1122" spans="1:6" ht="18" customHeight="1">
      <c r="A1122" s="2">
        <v>1120</v>
      </c>
      <c r="B1122" s="2" t="s">
        <v>778</v>
      </c>
      <c r="C1122" s="2" t="s">
        <v>61</v>
      </c>
      <c r="D1122" s="2" t="str">
        <f>"452618646"</f>
        <v>452618646</v>
      </c>
      <c r="E1122" s="2" t="str">
        <f>"2022-02-01"</f>
        <v>2022-02-01</v>
      </c>
      <c r="F1122" s="2" t="str">
        <f>"2025-02-01"</f>
        <v>2025-02-01</v>
      </c>
    </row>
    <row r="1123" spans="1:6" ht="18" customHeight="1">
      <c r="A1123" s="2">
        <v>1121</v>
      </c>
      <c r="B1123" s="2" t="s">
        <v>779</v>
      </c>
      <c r="C1123" s="2" t="s">
        <v>61</v>
      </c>
      <c r="D1123" s="2" t="str">
        <f>"452618646"</f>
        <v>452618646</v>
      </c>
      <c r="E1123" s="2" t="str">
        <f>"2022-03-01"</f>
        <v>2022-03-01</v>
      </c>
      <c r="F1123" s="2" t="str">
        <f>"2025-03-01"</f>
        <v>2025-03-01</v>
      </c>
    </row>
    <row r="1124" spans="1:6" ht="18" customHeight="1">
      <c r="A1124" s="2">
        <v>1122</v>
      </c>
      <c r="B1124" s="2" t="s">
        <v>780</v>
      </c>
      <c r="C1124" s="2" t="s">
        <v>61</v>
      </c>
      <c r="D1124" s="2" t="str">
        <f>"452618646"</f>
        <v>452618646</v>
      </c>
      <c r="E1124" s="2" t="str">
        <f>"2019-06-01"</f>
        <v>2019-06-01</v>
      </c>
      <c r="F1124" s="2" t="str">
        <f>"2026-12-01"</f>
        <v>2026-12-01</v>
      </c>
    </row>
    <row r="1125" spans="1:6" ht="18" customHeight="1">
      <c r="A1125" s="2">
        <v>1123</v>
      </c>
      <c r="B1125" s="2" t="s">
        <v>781</v>
      </c>
      <c r="C1125" s="2" t="s">
        <v>61</v>
      </c>
      <c r="D1125" s="2" t="str">
        <f>"452618646"</f>
        <v>452618646</v>
      </c>
      <c r="E1125" s="2" t="str">
        <f>"2019-06-01"</f>
        <v>2019-06-01</v>
      </c>
      <c r="F1125" s="2" t="str">
        <f>"2026-12-01"</f>
        <v>2026-12-01</v>
      </c>
    </row>
    <row r="1126" spans="1:6" ht="18" customHeight="1">
      <c r="A1126" s="2">
        <v>1124</v>
      </c>
      <c r="B1126" s="2" t="s">
        <v>782</v>
      </c>
      <c r="C1126" s="2" t="s">
        <v>61</v>
      </c>
      <c r="D1126" s="2" t="str">
        <f>"452618646"</f>
        <v>452618646</v>
      </c>
      <c r="E1126" s="2" t="str">
        <f>"2020-08-01"</f>
        <v>2020-08-01</v>
      </c>
      <c r="F1126" s="2" t="str">
        <f>"2023-07-01"</f>
        <v>2023-07-01</v>
      </c>
    </row>
    <row r="1127" spans="1:6" ht="18" customHeight="1">
      <c r="A1127" s="2">
        <v>1125</v>
      </c>
      <c r="B1127" s="2" t="s">
        <v>783</v>
      </c>
      <c r="C1127" s="2" t="s">
        <v>61</v>
      </c>
      <c r="D1127" s="2" t="str">
        <f>"452618646"</f>
        <v>452618646</v>
      </c>
      <c r="E1127" s="2" t="str">
        <f>"2021-04-01"</f>
        <v>2021-04-01</v>
      </c>
      <c r="F1127" s="2" t="str">
        <f>"2026-04-01"</f>
        <v>2026-04-01</v>
      </c>
    </row>
    <row r="1128" spans="1:6" ht="18" customHeight="1">
      <c r="A1128" s="2">
        <v>1126</v>
      </c>
      <c r="B1128" s="2" t="s">
        <v>784</v>
      </c>
      <c r="C1128" s="2" t="s">
        <v>61</v>
      </c>
      <c r="D1128" s="2" t="str">
        <f>"452618646"</f>
        <v>452618646</v>
      </c>
      <c r="E1128" s="2" t="str">
        <f>"2013-09-01"</f>
        <v>2013-09-01</v>
      </c>
      <c r="F1128" s="2" t="str">
        <f>"2023-09-01"</f>
        <v>2023-09-01</v>
      </c>
    </row>
    <row r="1129" spans="1:6" ht="18" customHeight="1">
      <c r="A1129" s="2">
        <v>1127</v>
      </c>
      <c r="B1129" s="2" t="s">
        <v>785</v>
      </c>
      <c r="C1129" s="2" t="s">
        <v>61</v>
      </c>
      <c r="D1129" s="2" t="str">
        <f>"452618646"</f>
        <v>452618646</v>
      </c>
      <c r="E1129" s="2" t="str">
        <f>"2019-04-01"</f>
        <v>2019-04-01</v>
      </c>
      <c r="F1129" s="2" t="str">
        <f>"2026-12-01"</f>
        <v>2026-12-01</v>
      </c>
    </row>
    <row r="1130" spans="1:6" ht="18" customHeight="1">
      <c r="A1130" s="2">
        <v>1128</v>
      </c>
      <c r="B1130" s="2" t="s">
        <v>786</v>
      </c>
      <c r="C1130" s="2" t="s">
        <v>61</v>
      </c>
      <c r="D1130" s="2" t="str">
        <f>"452618646"</f>
        <v>452618646</v>
      </c>
      <c r="E1130" s="2" t="str">
        <f>"2020-12-01"</f>
        <v>2020-12-01</v>
      </c>
      <c r="F1130" s="2" t="str">
        <f>"2025-12-01"</f>
        <v>2025-12-01</v>
      </c>
    </row>
    <row r="1131" spans="1:6" ht="18" customHeight="1">
      <c r="A1131" s="2">
        <v>1129</v>
      </c>
      <c r="B1131" s="2" t="s">
        <v>787</v>
      </c>
      <c r="C1131" s="2" t="s">
        <v>61</v>
      </c>
      <c r="D1131" s="2" t="str">
        <f>"452618646"</f>
        <v>452618646</v>
      </c>
      <c r="E1131" s="2" t="str">
        <f>"2020-08-01"</f>
        <v>2020-08-01</v>
      </c>
      <c r="F1131" s="2" t="str">
        <f>"2023-07-01"</f>
        <v>2023-07-01</v>
      </c>
    </row>
    <row r="1132" spans="1:6" ht="18" customHeight="1">
      <c r="A1132" s="2">
        <v>1130</v>
      </c>
      <c r="B1132" s="2" t="s">
        <v>788</v>
      </c>
      <c r="C1132" s="2" t="s">
        <v>61</v>
      </c>
      <c r="D1132" s="2" t="str">
        <f>"452618646"</f>
        <v>452618646</v>
      </c>
      <c r="E1132" s="2" t="str">
        <f>"2021-12-01"</f>
        <v>2021-12-01</v>
      </c>
      <c r="F1132" s="2" t="str">
        <f>"2025-12-01"</f>
        <v>2025-12-01</v>
      </c>
    </row>
    <row r="1133" spans="1:6" ht="18" customHeight="1">
      <c r="A1133" s="2">
        <v>1131</v>
      </c>
      <c r="B1133" s="2" t="s">
        <v>789</v>
      </c>
      <c r="C1133" s="2" t="s">
        <v>61</v>
      </c>
      <c r="D1133" s="2" t="str">
        <f>"452618646"</f>
        <v>452618646</v>
      </c>
      <c r="E1133" s="2" t="str">
        <f>"2021-07-01"</f>
        <v>2021-07-01</v>
      </c>
      <c r="F1133" s="2" t="str">
        <f>"2024-06-01"</f>
        <v>2024-06-01</v>
      </c>
    </row>
    <row r="1134" spans="1:6" ht="18" customHeight="1">
      <c r="A1134" s="2">
        <v>1132</v>
      </c>
      <c r="B1134" s="2" t="s">
        <v>790</v>
      </c>
      <c r="C1134" s="2" t="s">
        <v>61</v>
      </c>
      <c r="D1134" s="2" t="str">
        <f>"452618646"</f>
        <v>452618646</v>
      </c>
      <c r="E1134" s="2" t="str">
        <f>"2021-06-01"</f>
        <v>2021-06-01</v>
      </c>
      <c r="F1134" s="2" t="str">
        <f>"2024-06-01"</f>
        <v>2024-06-01</v>
      </c>
    </row>
    <row r="1135" spans="1:6" ht="18" customHeight="1">
      <c r="A1135" s="2">
        <v>1133</v>
      </c>
      <c r="B1135" s="2" t="s">
        <v>791</v>
      </c>
      <c r="C1135" s="2" t="s">
        <v>61</v>
      </c>
      <c r="D1135" s="2" t="str">
        <f>"452618646"</f>
        <v>452618646</v>
      </c>
      <c r="E1135" s="2" t="str">
        <f>"2020-07-01"</f>
        <v>2020-07-01</v>
      </c>
      <c r="F1135" s="2" t="str">
        <f>"2024-12-01"</f>
        <v>2024-12-01</v>
      </c>
    </row>
    <row r="1136" spans="1:6" ht="18" customHeight="1">
      <c r="A1136" s="2">
        <v>1134</v>
      </c>
      <c r="B1136" s="2" t="s">
        <v>792</v>
      </c>
      <c r="C1136" s="2" t="s">
        <v>61</v>
      </c>
      <c r="D1136" s="2" t="str">
        <f>"452618646"</f>
        <v>452618646</v>
      </c>
      <c r="E1136" s="2" t="str">
        <f>"2019-06-01"</f>
        <v>2019-06-01</v>
      </c>
      <c r="F1136" s="2" t="str">
        <f>"2024-07-01"</f>
        <v>2024-07-01</v>
      </c>
    </row>
    <row r="1137" spans="1:6" ht="18" customHeight="1">
      <c r="A1137" s="2">
        <v>1135</v>
      </c>
      <c r="B1137" s="2" t="s">
        <v>793</v>
      </c>
      <c r="C1137" s="2" t="s">
        <v>61</v>
      </c>
      <c r="D1137" s="2" t="str">
        <f>"452618646"</f>
        <v>452618646</v>
      </c>
      <c r="E1137" s="2" t="str">
        <f>"2021-11-01"</f>
        <v>2021-11-01</v>
      </c>
      <c r="F1137" s="2" t="str">
        <f>"2024-11-01"</f>
        <v>2024-11-01</v>
      </c>
    </row>
    <row r="1138" spans="1:6" ht="18" customHeight="1">
      <c r="A1138" s="2">
        <v>1136</v>
      </c>
      <c r="B1138" s="2" t="s">
        <v>794</v>
      </c>
      <c r="C1138" s="2" t="s">
        <v>61</v>
      </c>
      <c r="D1138" s="2" t="str">
        <f>"452618646"</f>
        <v>452618646</v>
      </c>
      <c r="E1138" s="2" t="str">
        <f>"2021-07-01"</f>
        <v>2021-07-01</v>
      </c>
      <c r="F1138" s="2" t="str">
        <f>"2024-07-01"</f>
        <v>2024-07-01</v>
      </c>
    </row>
    <row r="1139" spans="1:6" ht="18" customHeight="1">
      <c r="A1139" s="2">
        <v>1137</v>
      </c>
      <c r="B1139" s="2" t="s">
        <v>795</v>
      </c>
      <c r="C1139" s="2" t="s">
        <v>61</v>
      </c>
      <c r="D1139" s="2" t="str">
        <f>"452618646"</f>
        <v>452618646</v>
      </c>
      <c r="E1139" s="2" t="str">
        <f>"2019-06-01"</f>
        <v>2019-06-01</v>
      </c>
      <c r="F1139" s="2" t="str">
        <f>"2026-12-01"</f>
        <v>2026-12-01</v>
      </c>
    </row>
    <row r="1140" spans="1:6" ht="18" customHeight="1">
      <c r="A1140" s="2">
        <v>1138</v>
      </c>
      <c r="B1140" s="2" t="s">
        <v>796</v>
      </c>
      <c r="C1140" s="2" t="s">
        <v>61</v>
      </c>
      <c r="D1140" s="2" t="str">
        <f>"452618646"</f>
        <v>452618646</v>
      </c>
      <c r="E1140" s="2" t="str">
        <f>"2020-12-01"</f>
        <v>2020-12-01</v>
      </c>
      <c r="F1140" s="2" t="str">
        <f>"2025-12-01"</f>
        <v>2025-12-01</v>
      </c>
    </row>
    <row r="1141" spans="1:6" ht="18" customHeight="1">
      <c r="A1141" s="2">
        <v>1139</v>
      </c>
      <c r="B1141" s="2" t="s">
        <v>733</v>
      </c>
      <c r="C1141" s="2" t="s">
        <v>47</v>
      </c>
      <c r="D1141" s="2" t="str">
        <f>"452618379"</f>
        <v>452618379</v>
      </c>
      <c r="E1141" s="2" t="str">
        <f>"2019-06-01"</f>
        <v>2019-06-01</v>
      </c>
      <c r="F1141" s="2" t="str">
        <f>"2024-06-01"</f>
        <v>2024-06-01</v>
      </c>
    </row>
    <row r="1142" spans="1:6" ht="18" customHeight="1">
      <c r="A1142" s="2">
        <v>1140</v>
      </c>
      <c r="B1142" s="2" t="s">
        <v>734</v>
      </c>
      <c r="C1142" s="2" t="s">
        <v>47</v>
      </c>
      <c r="D1142" s="2" t="str">
        <f>"452618379"</f>
        <v>452618379</v>
      </c>
      <c r="E1142" s="2" t="str">
        <f>"2020-04-01"</f>
        <v>2020-04-01</v>
      </c>
      <c r="F1142" s="2" t="str">
        <f>"2025-04-01"</f>
        <v>2025-04-01</v>
      </c>
    </row>
    <row r="1143" spans="1:6" ht="18" customHeight="1">
      <c r="A1143" s="2">
        <v>1141</v>
      </c>
      <c r="B1143" s="2" t="s">
        <v>735</v>
      </c>
      <c r="C1143" s="2" t="s">
        <v>47</v>
      </c>
      <c r="D1143" s="2" t="str">
        <f>"452618379"</f>
        <v>452618379</v>
      </c>
      <c r="E1143" s="2" t="str">
        <f>"2019-02-01"</f>
        <v>2019-02-01</v>
      </c>
      <c r="F1143" s="2" t="str">
        <f>"2024-02-01"</f>
        <v>2024-02-01</v>
      </c>
    </row>
    <row r="1144" spans="1:6" ht="18" customHeight="1">
      <c r="A1144" s="2">
        <v>1142</v>
      </c>
      <c r="B1144" s="2" t="s">
        <v>736</v>
      </c>
      <c r="C1144" s="2" t="s">
        <v>47</v>
      </c>
      <c r="D1144" s="2" t="str">
        <f>"452618379"</f>
        <v>452618379</v>
      </c>
      <c r="E1144" s="2" t="str">
        <f>"2019-01-01"</f>
        <v>2019-01-01</v>
      </c>
      <c r="F1144" s="2" t="str">
        <f>"2024-01-01"</f>
        <v>2024-01-01</v>
      </c>
    </row>
    <row r="1145" spans="1:6" ht="18" customHeight="1">
      <c r="A1145" s="2">
        <v>1143</v>
      </c>
      <c r="B1145" s="2" t="s">
        <v>737</v>
      </c>
      <c r="C1145" s="2" t="s">
        <v>47</v>
      </c>
      <c r="D1145" s="2" t="str">
        <f>"452618379"</f>
        <v>452618379</v>
      </c>
      <c r="E1145" s="2" t="str">
        <f>"2019-01-01"</f>
        <v>2019-01-01</v>
      </c>
      <c r="F1145" s="2" t="str">
        <f>"2024-01-01"</f>
        <v>2024-01-01</v>
      </c>
    </row>
    <row r="1146" spans="1:6" ht="18" customHeight="1">
      <c r="A1146" s="2">
        <v>1144</v>
      </c>
      <c r="B1146" s="2" t="s">
        <v>738</v>
      </c>
      <c r="C1146" s="2" t="s">
        <v>47</v>
      </c>
      <c r="D1146" s="2" t="str">
        <f>"452618379"</f>
        <v>452618379</v>
      </c>
      <c r="E1146" s="2" t="str">
        <f>"2019-01-01"</f>
        <v>2019-01-01</v>
      </c>
      <c r="F1146" s="2" t="str">
        <f>"2024-01-01"</f>
        <v>2024-01-01</v>
      </c>
    </row>
    <row r="1147" spans="1:6" ht="18" customHeight="1">
      <c r="A1147" s="2">
        <v>1145</v>
      </c>
      <c r="B1147" s="2" t="s">
        <v>739</v>
      </c>
      <c r="C1147" s="2" t="s">
        <v>47</v>
      </c>
      <c r="D1147" s="2" t="str">
        <f>"452618379"</f>
        <v>452618379</v>
      </c>
      <c r="E1147" s="2" t="str">
        <f>"2019-01-01"</f>
        <v>2019-01-01</v>
      </c>
      <c r="F1147" s="2" t="str">
        <f>"2024-01-01"</f>
        <v>2024-01-01</v>
      </c>
    </row>
    <row r="1148" spans="1:6" ht="18" customHeight="1">
      <c r="A1148" s="2">
        <v>1146</v>
      </c>
      <c r="B1148" s="2" t="s">
        <v>740</v>
      </c>
      <c r="C1148" s="2" t="s">
        <v>47</v>
      </c>
      <c r="D1148" s="2" t="str">
        <f>"452618379"</f>
        <v>452618379</v>
      </c>
      <c r="E1148" s="2" t="str">
        <f>"2019-01-01"</f>
        <v>2019-01-01</v>
      </c>
      <c r="F1148" s="2" t="str">
        <f>"2024-01-01"</f>
        <v>2024-01-01</v>
      </c>
    </row>
    <row r="1149" spans="1:6" ht="18" customHeight="1">
      <c r="A1149" s="2">
        <v>1147</v>
      </c>
      <c r="B1149" s="2" t="s">
        <v>729</v>
      </c>
      <c r="C1149" s="2" t="s">
        <v>156</v>
      </c>
      <c r="D1149" s="2" t="str">
        <f>"452617774"</f>
        <v>452617774</v>
      </c>
      <c r="E1149" s="2" t="str">
        <f>"2021-01-01"</f>
        <v>2021-01-01</v>
      </c>
      <c r="F1149" s="2" t="str">
        <f>"2026-12-01"</f>
        <v>2026-12-01</v>
      </c>
    </row>
    <row r="1150" spans="1:6" ht="18" customHeight="1">
      <c r="A1150" s="2">
        <v>1148</v>
      </c>
      <c r="B1150" s="2" t="s">
        <v>730</v>
      </c>
      <c r="C1150" s="2" t="s">
        <v>156</v>
      </c>
      <c r="D1150" s="2" t="str">
        <f>"452617774"</f>
        <v>452617774</v>
      </c>
      <c r="E1150" s="2" t="str">
        <f>"2021-01-01"</f>
        <v>2021-01-01</v>
      </c>
      <c r="F1150" s="2" t="str">
        <f>"2026-12-01"</f>
        <v>2026-12-01</v>
      </c>
    </row>
    <row r="1151" spans="1:6" ht="18" customHeight="1">
      <c r="A1151" s="2">
        <v>1149</v>
      </c>
      <c r="B1151" s="2" t="s">
        <v>731</v>
      </c>
      <c r="C1151" s="2" t="s">
        <v>156</v>
      </c>
      <c r="D1151" s="2" t="str">
        <f>"452617774"</f>
        <v>452617774</v>
      </c>
      <c r="E1151" s="2" t="str">
        <f>"2021-01-01"</f>
        <v>2021-01-01</v>
      </c>
      <c r="F1151" s="2" t="str">
        <f>"2026-12-01"</f>
        <v>2026-12-01</v>
      </c>
    </row>
    <row r="1152" spans="1:6" ht="18" customHeight="1">
      <c r="A1152" s="2">
        <v>1150</v>
      </c>
      <c r="B1152" s="2" t="s">
        <v>732</v>
      </c>
      <c r="C1152" s="2" t="s">
        <v>156</v>
      </c>
      <c r="D1152" s="2" t="str">
        <f>"452617774"</f>
        <v>452617774</v>
      </c>
      <c r="E1152" s="2" t="str">
        <f>"2021-01-01"</f>
        <v>2021-01-01</v>
      </c>
      <c r="F1152" s="2" t="str">
        <f>"2026-12-01"</f>
        <v>2026-12-01</v>
      </c>
    </row>
    <row r="1153" spans="1:6" ht="18" customHeight="1">
      <c r="A1153" s="2">
        <v>1151</v>
      </c>
      <c r="B1153" s="2" t="s">
        <v>728</v>
      </c>
      <c r="C1153" s="2" t="s">
        <v>175</v>
      </c>
      <c r="D1153" s="2" t="str">
        <f>"452617748"</f>
        <v>452617748</v>
      </c>
      <c r="E1153" s="2" t="str">
        <f>"2021-11-01"</f>
        <v>2021-11-01</v>
      </c>
      <c r="F1153" s="2" t="str">
        <f>"2023-11-01"</f>
        <v>2023-11-01</v>
      </c>
    </row>
    <row r="1154" spans="1:6" ht="18" customHeight="1">
      <c r="A1154" s="2">
        <v>1152</v>
      </c>
      <c r="B1154" s="2" t="s">
        <v>627</v>
      </c>
      <c r="C1154" s="2" t="s">
        <v>22</v>
      </c>
      <c r="D1154" s="2" t="str">
        <f>"452617641"</f>
        <v>452617641</v>
      </c>
      <c r="E1154" s="2" t="str">
        <f>"2021-07-01"</f>
        <v>2021-07-01</v>
      </c>
      <c r="F1154" s="2" t="str">
        <f>"2028-06-01"</f>
        <v>2028-06-01</v>
      </c>
    </row>
    <row r="1155" spans="1:6" ht="18" customHeight="1">
      <c r="A1155" s="2">
        <v>1153</v>
      </c>
      <c r="B1155" s="2" t="s">
        <v>628</v>
      </c>
      <c r="C1155" s="2" t="s">
        <v>22</v>
      </c>
      <c r="D1155" s="2" t="str">
        <f>"452617641"</f>
        <v>452617641</v>
      </c>
      <c r="E1155" s="2" t="str">
        <f>"2022-01-01"</f>
        <v>2022-01-01</v>
      </c>
      <c r="F1155" s="2" t="str">
        <f>"2025-06-01"</f>
        <v>2025-06-01</v>
      </c>
    </row>
    <row r="1156" spans="1:6" ht="18" customHeight="1">
      <c r="A1156" s="2">
        <v>1154</v>
      </c>
      <c r="B1156" s="2" t="s">
        <v>629</v>
      </c>
      <c r="C1156" s="2" t="s">
        <v>22</v>
      </c>
      <c r="D1156" s="2" t="str">
        <f>"452617641"</f>
        <v>452617641</v>
      </c>
      <c r="E1156" s="2" t="str">
        <f>"2021-08-01"</f>
        <v>2021-08-01</v>
      </c>
      <c r="F1156" s="2" t="str">
        <f>"2024-06-01"</f>
        <v>2024-06-01</v>
      </c>
    </row>
    <row r="1157" spans="1:6" ht="18" customHeight="1">
      <c r="A1157" s="2">
        <v>1155</v>
      </c>
      <c r="B1157" s="2" t="s">
        <v>630</v>
      </c>
      <c r="C1157" s="2" t="s">
        <v>22</v>
      </c>
      <c r="D1157" s="2" t="str">
        <f>"452617641"</f>
        <v>452617641</v>
      </c>
      <c r="E1157" s="2" t="str">
        <f>"2017-07-01"</f>
        <v>2017-07-01</v>
      </c>
      <c r="F1157" s="2" t="str">
        <f>"2026-06-01"</f>
        <v>2026-06-01</v>
      </c>
    </row>
    <row r="1158" spans="1:6" ht="18" customHeight="1">
      <c r="A1158" s="2">
        <v>1156</v>
      </c>
      <c r="B1158" s="2" t="s">
        <v>631</v>
      </c>
      <c r="C1158" s="2" t="s">
        <v>22</v>
      </c>
      <c r="D1158" s="2" t="str">
        <f>"452617641"</f>
        <v>452617641</v>
      </c>
      <c r="E1158" s="2" t="str">
        <f>"2019-07-01"</f>
        <v>2019-07-01</v>
      </c>
      <c r="F1158" s="2" t="str">
        <f>"2024-06-01"</f>
        <v>2024-06-01</v>
      </c>
    </row>
    <row r="1159" spans="1:6" ht="18" customHeight="1">
      <c r="A1159" s="2">
        <v>1157</v>
      </c>
      <c r="B1159" s="2" t="s">
        <v>632</v>
      </c>
      <c r="C1159" s="2" t="s">
        <v>22</v>
      </c>
      <c r="D1159" s="2" t="str">
        <f>"452617641"</f>
        <v>452617641</v>
      </c>
      <c r="E1159" s="2" t="str">
        <f>"2017-06-01"</f>
        <v>2017-06-01</v>
      </c>
      <c r="F1159" s="2" t="str">
        <f>"2023-02-01"</f>
        <v>2023-02-01</v>
      </c>
    </row>
    <row r="1160" spans="1:6" ht="18" customHeight="1">
      <c r="A1160" s="2">
        <v>1158</v>
      </c>
      <c r="B1160" s="2" t="s">
        <v>633</v>
      </c>
      <c r="C1160" s="2" t="s">
        <v>22</v>
      </c>
      <c r="D1160" s="2" t="str">
        <f>"452617641"</f>
        <v>452617641</v>
      </c>
      <c r="E1160" s="2" t="str">
        <f>"2021-07-01"</f>
        <v>2021-07-01</v>
      </c>
      <c r="F1160" s="2" t="str">
        <f>"2026-06-01"</f>
        <v>2026-06-01</v>
      </c>
    </row>
    <row r="1161" spans="1:6" ht="18" customHeight="1">
      <c r="A1161" s="2">
        <v>1159</v>
      </c>
      <c r="B1161" s="2" t="s">
        <v>634</v>
      </c>
      <c r="C1161" s="2" t="s">
        <v>22</v>
      </c>
      <c r="D1161" s="2" t="str">
        <f>"452617641"</f>
        <v>452617641</v>
      </c>
      <c r="E1161" s="2" t="str">
        <f>"2021-07-01"</f>
        <v>2021-07-01</v>
      </c>
      <c r="F1161" s="2" t="str">
        <f>"2027-06-01"</f>
        <v>2027-06-01</v>
      </c>
    </row>
    <row r="1162" spans="1:6" ht="18" customHeight="1">
      <c r="A1162" s="2">
        <v>1160</v>
      </c>
      <c r="B1162" s="2" t="s">
        <v>635</v>
      </c>
      <c r="C1162" s="2" t="s">
        <v>22</v>
      </c>
      <c r="D1162" s="2" t="str">
        <f>"452617641"</f>
        <v>452617641</v>
      </c>
      <c r="E1162" s="2" t="str">
        <f>"2022-01-01"</f>
        <v>2022-01-01</v>
      </c>
      <c r="F1162" s="2" t="str">
        <f>"2025-06-01"</f>
        <v>2025-06-01</v>
      </c>
    </row>
    <row r="1163" spans="1:6" ht="18" customHeight="1">
      <c r="A1163" s="2">
        <v>1161</v>
      </c>
      <c r="B1163" s="2" t="s">
        <v>636</v>
      </c>
      <c r="C1163" s="2" t="s">
        <v>22</v>
      </c>
      <c r="D1163" s="2" t="str">
        <f>"452617641"</f>
        <v>452617641</v>
      </c>
      <c r="E1163" s="2" t="str">
        <f>"2021-07-01"</f>
        <v>2021-07-01</v>
      </c>
      <c r="F1163" s="2" t="str">
        <f>"2024-06-01"</f>
        <v>2024-06-01</v>
      </c>
    </row>
    <row r="1164" spans="1:6" ht="18" customHeight="1">
      <c r="A1164" s="2">
        <v>1162</v>
      </c>
      <c r="B1164" s="2" t="s">
        <v>637</v>
      </c>
      <c r="C1164" s="2" t="s">
        <v>22</v>
      </c>
      <c r="D1164" s="2" t="str">
        <f>"452617641"</f>
        <v>452617641</v>
      </c>
      <c r="E1164" s="2" t="str">
        <f>"2019-07-01"</f>
        <v>2019-07-01</v>
      </c>
      <c r="F1164" s="2" t="str">
        <f>"2025-06-01"</f>
        <v>2025-06-01</v>
      </c>
    </row>
    <row r="1165" spans="1:6" ht="18" customHeight="1">
      <c r="A1165" s="2">
        <v>1163</v>
      </c>
      <c r="B1165" s="2" t="s">
        <v>638</v>
      </c>
      <c r="C1165" s="2" t="s">
        <v>22</v>
      </c>
      <c r="D1165" s="2" t="str">
        <f>"452617641"</f>
        <v>452617641</v>
      </c>
      <c r="E1165" s="2" t="str">
        <f>"2021-07-01"</f>
        <v>2021-07-01</v>
      </c>
      <c r="F1165" s="2" t="str">
        <f>"2023-06-01"</f>
        <v>2023-06-01</v>
      </c>
    </row>
    <row r="1166" spans="1:6" ht="18" customHeight="1">
      <c r="A1166" s="2">
        <v>1164</v>
      </c>
      <c r="B1166" s="2" t="s">
        <v>639</v>
      </c>
      <c r="C1166" s="2" t="s">
        <v>22</v>
      </c>
      <c r="D1166" s="2" t="str">
        <f>"452617641"</f>
        <v>452617641</v>
      </c>
      <c r="E1166" s="2" t="str">
        <f>"2022-01-01"</f>
        <v>2022-01-01</v>
      </c>
      <c r="F1166" s="2" t="str">
        <f>"2025-06-01"</f>
        <v>2025-06-01</v>
      </c>
    </row>
    <row r="1167" spans="1:6" ht="18" customHeight="1">
      <c r="A1167" s="2">
        <v>1165</v>
      </c>
      <c r="B1167" s="2" t="s">
        <v>640</v>
      </c>
      <c r="C1167" s="2" t="s">
        <v>22</v>
      </c>
      <c r="D1167" s="2" t="str">
        <f>"452617641"</f>
        <v>452617641</v>
      </c>
      <c r="E1167" s="2" t="str">
        <f>"2019-07-01"</f>
        <v>2019-07-01</v>
      </c>
      <c r="F1167" s="2" t="str">
        <f>"2025-06-01"</f>
        <v>2025-06-01</v>
      </c>
    </row>
    <row r="1168" spans="1:6" ht="18" customHeight="1">
      <c r="A1168" s="2">
        <v>1166</v>
      </c>
      <c r="B1168" s="2" t="s">
        <v>641</v>
      </c>
      <c r="C1168" s="2" t="s">
        <v>22</v>
      </c>
      <c r="D1168" s="2" t="str">
        <f>"452617641"</f>
        <v>452617641</v>
      </c>
      <c r="E1168" s="2" t="str">
        <f>"2021-08-01"</f>
        <v>2021-08-01</v>
      </c>
      <c r="F1168" s="2" t="str">
        <f>"2023-08-01"</f>
        <v>2023-08-01</v>
      </c>
    </row>
    <row r="1169" spans="1:6" ht="18" customHeight="1">
      <c r="A1169" s="2">
        <v>1167</v>
      </c>
      <c r="B1169" s="2" t="s">
        <v>642</v>
      </c>
      <c r="C1169" s="2" t="s">
        <v>22</v>
      </c>
      <c r="D1169" s="2" t="str">
        <f>"452617641"</f>
        <v>452617641</v>
      </c>
      <c r="E1169" s="2" t="str">
        <f>"2020-06-01"</f>
        <v>2020-06-01</v>
      </c>
      <c r="F1169" s="2" t="str">
        <f>"2023-03-01"</f>
        <v>2023-03-01</v>
      </c>
    </row>
    <row r="1170" spans="1:6" ht="18" customHeight="1">
      <c r="A1170" s="2">
        <v>1168</v>
      </c>
      <c r="B1170" s="2" t="s">
        <v>643</v>
      </c>
      <c r="C1170" s="2" t="s">
        <v>22</v>
      </c>
      <c r="D1170" s="2" t="str">
        <f>"452617641"</f>
        <v>452617641</v>
      </c>
      <c r="E1170" s="2" t="str">
        <f>"2020-07-01"</f>
        <v>2020-07-01</v>
      </c>
      <c r="F1170" s="2" t="str">
        <f>"2023-06-01"</f>
        <v>2023-06-01</v>
      </c>
    </row>
    <row r="1171" spans="1:6" ht="18" customHeight="1">
      <c r="A1171" s="2">
        <v>1169</v>
      </c>
      <c r="B1171" s="2" t="s">
        <v>644</v>
      </c>
      <c r="C1171" s="2" t="s">
        <v>22</v>
      </c>
      <c r="D1171" s="2" t="str">
        <f>"452617641"</f>
        <v>452617641</v>
      </c>
      <c r="E1171" s="2" t="str">
        <f>"2022-01-01"</f>
        <v>2022-01-01</v>
      </c>
      <c r="F1171" s="2" t="str">
        <f>"2026-06-01"</f>
        <v>2026-06-01</v>
      </c>
    </row>
    <row r="1172" spans="1:6" ht="18" customHeight="1">
      <c r="A1172" s="2">
        <v>1170</v>
      </c>
      <c r="B1172" s="2" t="s">
        <v>645</v>
      </c>
      <c r="C1172" s="2" t="s">
        <v>22</v>
      </c>
      <c r="D1172" s="2" t="str">
        <f>"452617641"</f>
        <v>452617641</v>
      </c>
      <c r="E1172" s="2" t="str">
        <f>"2022-01-01"</f>
        <v>2022-01-01</v>
      </c>
      <c r="F1172" s="2" t="str">
        <f>"2023-06-01"</f>
        <v>2023-06-01</v>
      </c>
    </row>
    <row r="1173" spans="1:6" ht="18" customHeight="1">
      <c r="A1173" s="2">
        <v>1171</v>
      </c>
      <c r="B1173" s="2" t="s">
        <v>646</v>
      </c>
      <c r="C1173" s="2" t="s">
        <v>22</v>
      </c>
      <c r="D1173" s="2" t="str">
        <f>"452617641"</f>
        <v>452617641</v>
      </c>
      <c r="E1173" s="2" t="str">
        <f>"2021-07-01"</f>
        <v>2021-07-01</v>
      </c>
      <c r="F1173" s="2" t="str">
        <f>"2024-06-01"</f>
        <v>2024-06-01</v>
      </c>
    </row>
    <row r="1174" spans="1:6" ht="18" customHeight="1">
      <c r="A1174" s="2">
        <v>1172</v>
      </c>
      <c r="B1174" s="2" t="s">
        <v>647</v>
      </c>
      <c r="C1174" s="2" t="s">
        <v>22</v>
      </c>
      <c r="D1174" s="2" t="str">
        <f>"452617641"</f>
        <v>452617641</v>
      </c>
      <c r="E1174" s="2" t="str">
        <f>"2021-06-01"</f>
        <v>2021-06-01</v>
      </c>
      <c r="F1174" s="2" t="str">
        <f>"2023-06-01"</f>
        <v>2023-06-01</v>
      </c>
    </row>
    <row r="1175" spans="1:6" ht="18" customHeight="1">
      <c r="A1175" s="2">
        <v>1173</v>
      </c>
      <c r="B1175" s="2" t="s">
        <v>648</v>
      </c>
      <c r="C1175" s="2" t="s">
        <v>22</v>
      </c>
      <c r="D1175" s="2" t="str">
        <f>"452617641"</f>
        <v>452617641</v>
      </c>
      <c r="E1175" s="2" t="str">
        <f>"2020-07-01"</f>
        <v>2020-07-01</v>
      </c>
      <c r="F1175" s="2" t="str">
        <f>"2028-06-01"</f>
        <v>2028-06-01</v>
      </c>
    </row>
    <row r="1176" spans="1:6" ht="18" customHeight="1">
      <c r="A1176" s="2">
        <v>1174</v>
      </c>
      <c r="B1176" s="2" t="s">
        <v>649</v>
      </c>
      <c r="C1176" s="2" t="s">
        <v>22</v>
      </c>
      <c r="D1176" s="2" t="str">
        <f>"452617641"</f>
        <v>452617641</v>
      </c>
      <c r="E1176" s="2" t="str">
        <f>"2021-07-01"</f>
        <v>2021-07-01</v>
      </c>
      <c r="F1176" s="2" t="str">
        <f>"2024-06-01"</f>
        <v>2024-06-01</v>
      </c>
    </row>
    <row r="1177" spans="1:6" ht="18" customHeight="1">
      <c r="A1177" s="2">
        <v>1175</v>
      </c>
      <c r="B1177" s="2" t="s">
        <v>650</v>
      </c>
      <c r="C1177" s="2" t="s">
        <v>22</v>
      </c>
      <c r="D1177" s="2" t="str">
        <f>"452617641"</f>
        <v>452617641</v>
      </c>
      <c r="E1177" s="2" t="str">
        <f>"2021-07-01"</f>
        <v>2021-07-01</v>
      </c>
      <c r="F1177" s="2" t="str">
        <f>"2023-06-01"</f>
        <v>2023-06-01</v>
      </c>
    </row>
    <row r="1178" spans="1:6" ht="18" customHeight="1">
      <c r="A1178" s="2">
        <v>1176</v>
      </c>
      <c r="B1178" s="2" t="s">
        <v>651</v>
      </c>
      <c r="C1178" s="2" t="s">
        <v>22</v>
      </c>
      <c r="D1178" s="2" t="str">
        <f>"452617641"</f>
        <v>452617641</v>
      </c>
      <c r="E1178" s="2" t="str">
        <f>"2021-07-01"</f>
        <v>2021-07-01</v>
      </c>
      <c r="F1178" s="2" t="str">
        <f>"2023-06-01"</f>
        <v>2023-06-01</v>
      </c>
    </row>
    <row r="1179" spans="1:6" ht="18" customHeight="1">
      <c r="A1179" s="2">
        <v>1177</v>
      </c>
      <c r="B1179" s="2" t="s">
        <v>652</v>
      </c>
      <c r="C1179" s="2" t="s">
        <v>22</v>
      </c>
      <c r="D1179" s="2" t="str">
        <f>"452617641"</f>
        <v>452617641</v>
      </c>
      <c r="E1179" s="2" t="str">
        <f>"2021-04-01"</f>
        <v>2021-04-01</v>
      </c>
      <c r="F1179" s="2" t="str">
        <f>"2025-06-01"</f>
        <v>2025-06-01</v>
      </c>
    </row>
    <row r="1180" spans="1:6" ht="18" customHeight="1">
      <c r="A1180" s="2">
        <v>1178</v>
      </c>
      <c r="B1180" s="2" t="s">
        <v>653</v>
      </c>
      <c r="C1180" s="2" t="s">
        <v>22</v>
      </c>
      <c r="D1180" s="2" t="str">
        <f>"452617641"</f>
        <v>452617641</v>
      </c>
      <c r="E1180" s="2" t="str">
        <f>"2019-07-01"</f>
        <v>2019-07-01</v>
      </c>
      <c r="F1180" s="2" t="str">
        <f>"2027-06-01"</f>
        <v>2027-06-01</v>
      </c>
    </row>
    <row r="1181" spans="1:6" ht="18" customHeight="1">
      <c r="A1181" s="2">
        <v>1179</v>
      </c>
      <c r="B1181" s="2" t="s">
        <v>654</v>
      </c>
      <c r="C1181" s="2" t="s">
        <v>22</v>
      </c>
      <c r="D1181" s="2" t="str">
        <f>"452617641"</f>
        <v>452617641</v>
      </c>
      <c r="E1181" s="2" t="str">
        <f>"2021-07-01"</f>
        <v>2021-07-01</v>
      </c>
      <c r="F1181" s="2" t="str">
        <f>"2025-06-01"</f>
        <v>2025-06-01</v>
      </c>
    </row>
    <row r="1182" spans="1:6" ht="18" customHeight="1">
      <c r="A1182" s="2">
        <v>1180</v>
      </c>
      <c r="B1182" s="2" t="s">
        <v>655</v>
      </c>
      <c r="C1182" s="2" t="s">
        <v>22</v>
      </c>
      <c r="D1182" s="2" t="str">
        <f>"452617641"</f>
        <v>452617641</v>
      </c>
      <c r="E1182" s="2" t="str">
        <f>"2022-01-01"</f>
        <v>2022-01-01</v>
      </c>
      <c r="F1182" s="2" t="str">
        <f>"2025-06-01"</f>
        <v>2025-06-01</v>
      </c>
    </row>
    <row r="1183" spans="1:6" ht="18" customHeight="1">
      <c r="A1183" s="2">
        <v>1181</v>
      </c>
      <c r="B1183" s="2" t="s">
        <v>656</v>
      </c>
      <c r="C1183" s="2" t="s">
        <v>22</v>
      </c>
      <c r="D1183" s="2" t="str">
        <f>"452617641"</f>
        <v>452617641</v>
      </c>
      <c r="E1183" s="2" t="str">
        <f>"2021-08-01"</f>
        <v>2021-08-01</v>
      </c>
      <c r="F1183" s="2" t="str">
        <f>"2023-08-01"</f>
        <v>2023-08-01</v>
      </c>
    </row>
    <row r="1184" spans="1:6" ht="18" customHeight="1">
      <c r="A1184" s="2">
        <v>1182</v>
      </c>
      <c r="B1184" s="2" t="s">
        <v>657</v>
      </c>
      <c r="C1184" s="2" t="s">
        <v>22</v>
      </c>
      <c r="D1184" s="2" t="str">
        <f>"452617641"</f>
        <v>452617641</v>
      </c>
      <c r="E1184" s="2" t="str">
        <f>"2019-07-01"</f>
        <v>2019-07-01</v>
      </c>
      <c r="F1184" s="2" t="str">
        <f>"2023-01-01"</f>
        <v>2023-01-01</v>
      </c>
    </row>
    <row r="1185" spans="1:6" ht="18" customHeight="1">
      <c r="A1185" s="2">
        <v>1183</v>
      </c>
      <c r="B1185" s="2" t="s">
        <v>658</v>
      </c>
      <c r="C1185" s="2" t="s">
        <v>22</v>
      </c>
      <c r="D1185" s="2" t="str">
        <f>"452617641"</f>
        <v>452617641</v>
      </c>
      <c r="E1185" s="2" t="str">
        <f>"2020-07-01"</f>
        <v>2020-07-01</v>
      </c>
      <c r="F1185" s="2" t="str">
        <f>"2023-06-01"</f>
        <v>2023-06-01</v>
      </c>
    </row>
    <row r="1186" spans="1:6" ht="18" customHeight="1">
      <c r="A1186" s="2">
        <v>1184</v>
      </c>
      <c r="B1186" s="2" t="s">
        <v>659</v>
      </c>
      <c r="C1186" s="2" t="s">
        <v>22</v>
      </c>
      <c r="D1186" s="2" t="str">
        <f>"452617641"</f>
        <v>452617641</v>
      </c>
      <c r="E1186" s="2" t="str">
        <f>"2019-08-01"</f>
        <v>2019-08-01</v>
      </c>
      <c r="F1186" s="2" t="str">
        <f>"2023-08-01"</f>
        <v>2023-08-01</v>
      </c>
    </row>
    <row r="1187" spans="1:6" ht="18" customHeight="1">
      <c r="A1187" s="2">
        <v>1185</v>
      </c>
      <c r="B1187" s="2" t="s">
        <v>660</v>
      </c>
      <c r="C1187" s="2" t="s">
        <v>22</v>
      </c>
      <c r="D1187" s="2" t="str">
        <f>"452617641"</f>
        <v>452617641</v>
      </c>
      <c r="E1187" s="2" t="str">
        <f>"2020-07-01"</f>
        <v>2020-07-01</v>
      </c>
      <c r="F1187" s="2" t="str">
        <f>"2025-06-01"</f>
        <v>2025-06-01</v>
      </c>
    </row>
    <row r="1188" spans="1:6" ht="18" customHeight="1">
      <c r="A1188" s="2">
        <v>1186</v>
      </c>
      <c r="B1188" s="2" t="s">
        <v>661</v>
      </c>
      <c r="C1188" s="2" t="s">
        <v>22</v>
      </c>
      <c r="D1188" s="2" t="str">
        <f>"452617641"</f>
        <v>452617641</v>
      </c>
      <c r="E1188" s="2" t="str">
        <f>"2022-01-01"</f>
        <v>2022-01-01</v>
      </c>
      <c r="F1188" s="2" t="str">
        <f>"2024-06-01"</f>
        <v>2024-06-01</v>
      </c>
    </row>
    <row r="1189" spans="1:6" ht="18" customHeight="1">
      <c r="A1189" s="2">
        <v>1187</v>
      </c>
      <c r="B1189" s="2" t="s">
        <v>662</v>
      </c>
      <c r="C1189" s="2" t="s">
        <v>22</v>
      </c>
      <c r="D1189" s="2" t="str">
        <f>"452617641"</f>
        <v>452617641</v>
      </c>
      <c r="E1189" s="2" t="str">
        <f>"2017-07-01"</f>
        <v>2017-07-01</v>
      </c>
      <c r="F1189" s="2" t="str">
        <f>"2026-06-01"</f>
        <v>2026-06-01</v>
      </c>
    </row>
    <row r="1190" spans="1:6" ht="18" customHeight="1">
      <c r="A1190" s="2">
        <v>1188</v>
      </c>
      <c r="B1190" s="2" t="s">
        <v>663</v>
      </c>
      <c r="C1190" s="2" t="s">
        <v>22</v>
      </c>
      <c r="D1190" s="2" t="str">
        <f>"452617641"</f>
        <v>452617641</v>
      </c>
      <c r="E1190" s="2" t="str">
        <f>"2020-07-01"</f>
        <v>2020-07-01</v>
      </c>
      <c r="F1190" s="2" t="str">
        <f>"2025-06-01"</f>
        <v>2025-06-01</v>
      </c>
    </row>
    <row r="1191" spans="1:6" ht="18" customHeight="1">
      <c r="A1191" s="2">
        <v>1189</v>
      </c>
      <c r="B1191" s="2" t="s">
        <v>664</v>
      </c>
      <c r="C1191" s="2" t="s">
        <v>22</v>
      </c>
      <c r="D1191" s="2" t="str">
        <f>"452617641"</f>
        <v>452617641</v>
      </c>
      <c r="E1191" s="2" t="str">
        <f>"2022-01-01"</f>
        <v>2022-01-01</v>
      </c>
      <c r="F1191" s="2" t="str">
        <f>"2028-06-01"</f>
        <v>2028-06-01</v>
      </c>
    </row>
    <row r="1192" spans="1:6" ht="18" customHeight="1">
      <c r="A1192" s="2">
        <v>1190</v>
      </c>
      <c r="B1192" s="2" t="s">
        <v>665</v>
      </c>
      <c r="C1192" s="2" t="s">
        <v>22</v>
      </c>
      <c r="D1192" s="2" t="str">
        <f>"452617641"</f>
        <v>452617641</v>
      </c>
      <c r="E1192" s="2" t="str">
        <f>"2022-01-01"</f>
        <v>2022-01-01</v>
      </c>
      <c r="F1192" s="2" t="str">
        <f>"2025-06-01"</f>
        <v>2025-06-01</v>
      </c>
    </row>
    <row r="1193" spans="1:6" ht="18" customHeight="1">
      <c r="A1193" s="2">
        <v>1191</v>
      </c>
      <c r="B1193" s="2" t="s">
        <v>666</v>
      </c>
      <c r="C1193" s="2" t="s">
        <v>22</v>
      </c>
      <c r="D1193" s="2" t="str">
        <f>"452617641"</f>
        <v>452617641</v>
      </c>
      <c r="E1193" s="2" t="str">
        <f>"2020-07-01"</f>
        <v>2020-07-01</v>
      </c>
      <c r="F1193" s="2" t="str">
        <f>"2023-06-01"</f>
        <v>2023-06-01</v>
      </c>
    </row>
    <row r="1194" spans="1:6" ht="18" customHeight="1">
      <c r="A1194" s="2">
        <v>1192</v>
      </c>
      <c r="B1194" s="2" t="s">
        <v>667</v>
      </c>
      <c r="C1194" s="2" t="s">
        <v>22</v>
      </c>
      <c r="D1194" s="2" t="str">
        <f>"452617641"</f>
        <v>452617641</v>
      </c>
      <c r="E1194" s="2" t="str">
        <f>"2019-07-01"</f>
        <v>2019-07-01</v>
      </c>
      <c r="F1194" s="2" t="str">
        <f>"2024-06-01"</f>
        <v>2024-06-01</v>
      </c>
    </row>
    <row r="1195" spans="1:6" ht="18" customHeight="1">
      <c r="A1195" s="2">
        <v>1193</v>
      </c>
      <c r="B1195" s="2" t="s">
        <v>668</v>
      </c>
      <c r="C1195" s="2" t="s">
        <v>22</v>
      </c>
      <c r="D1195" s="2" t="str">
        <f>"452617641"</f>
        <v>452617641</v>
      </c>
      <c r="E1195" s="2" t="str">
        <f>"2022-01-01"</f>
        <v>2022-01-01</v>
      </c>
      <c r="F1195" s="2" t="str">
        <f>"2025-06-01"</f>
        <v>2025-06-01</v>
      </c>
    </row>
    <row r="1196" spans="1:6" ht="18" customHeight="1">
      <c r="A1196" s="2">
        <v>1194</v>
      </c>
      <c r="B1196" s="2" t="s">
        <v>669</v>
      </c>
      <c r="C1196" s="2" t="s">
        <v>22</v>
      </c>
      <c r="D1196" s="2" t="str">
        <f>"452617641"</f>
        <v>452617641</v>
      </c>
      <c r="E1196" s="2" t="str">
        <f>"2018-07-01"</f>
        <v>2018-07-01</v>
      </c>
      <c r="F1196" s="2" t="str">
        <f>"2028-06-01"</f>
        <v>2028-06-01</v>
      </c>
    </row>
    <row r="1197" spans="1:6" ht="18" customHeight="1">
      <c r="A1197" s="2">
        <v>1195</v>
      </c>
      <c r="B1197" s="2" t="s">
        <v>670</v>
      </c>
      <c r="C1197" s="2" t="s">
        <v>22</v>
      </c>
      <c r="D1197" s="2" t="str">
        <f>"452617641"</f>
        <v>452617641</v>
      </c>
      <c r="E1197" s="2" t="str">
        <f>"2021-07-01"</f>
        <v>2021-07-01</v>
      </c>
      <c r="F1197" s="2" t="str">
        <f>"2024-06-01"</f>
        <v>2024-06-01</v>
      </c>
    </row>
    <row r="1198" spans="1:6" ht="18" customHeight="1">
      <c r="A1198" s="2">
        <v>1196</v>
      </c>
      <c r="B1198" s="2" t="s">
        <v>671</v>
      </c>
      <c r="C1198" s="2" t="s">
        <v>22</v>
      </c>
      <c r="D1198" s="2" t="str">
        <f>"452617641"</f>
        <v>452617641</v>
      </c>
      <c r="E1198" s="2" t="str">
        <f>"2019-07-01"</f>
        <v>2019-07-01</v>
      </c>
      <c r="F1198" s="2" t="str">
        <f>"2025-06-01"</f>
        <v>2025-06-01</v>
      </c>
    </row>
    <row r="1199" spans="1:6" ht="18" customHeight="1">
      <c r="A1199" s="2">
        <v>1197</v>
      </c>
      <c r="B1199" s="2" t="s">
        <v>672</v>
      </c>
      <c r="C1199" s="2" t="s">
        <v>22</v>
      </c>
      <c r="D1199" s="2" t="str">
        <f>"452617641"</f>
        <v>452617641</v>
      </c>
      <c r="E1199" s="2" t="str">
        <f>"2021-07-01"</f>
        <v>2021-07-01</v>
      </c>
      <c r="F1199" s="2" t="str">
        <f>"2025-06-01"</f>
        <v>2025-06-01</v>
      </c>
    </row>
    <row r="1200" spans="1:6" ht="18" customHeight="1">
      <c r="A1200" s="2">
        <v>1198</v>
      </c>
      <c r="B1200" s="2" t="s">
        <v>673</v>
      </c>
      <c r="C1200" s="2" t="s">
        <v>22</v>
      </c>
      <c r="D1200" s="2" t="str">
        <f>"452617641"</f>
        <v>452617641</v>
      </c>
      <c r="E1200" s="2" t="str">
        <f>"2019-07-01"</f>
        <v>2019-07-01</v>
      </c>
      <c r="F1200" s="2" t="str">
        <f>"2024-06-01"</f>
        <v>2024-06-01</v>
      </c>
    </row>
    <row r="1201" spans="1:6" ht="18" customHeight="1">
      <c r="A1201" s="2">
        <v>1199</v>
      </c>
      <c r="B1201" s="2" t="s">
        <v>674</v>
      </c>
      <c r="C1201" s="2" t="s">
        <v>22</v>
      </c>
      <c r="D1201" s="2" t="str">
        <f>"452617641"</f>
        <v>452617641</v>
      </c>
      <c r="E1201" s="2" t="str">
        <f>"2021-05-01"</f>
        <v>2021-05-01</v>
      </c>
      <c r="F1201" s="2" t="str">
        <f>"2023-06-01"</f>
        <v>2023-06-01</v>
      </c>
    </row>
    <row r="1202" spans="1:6" ht="18" customHeight="1">
      <c r="A1202" s="2">
        <v>1200</v>
      </c>
      <c r="B1202" s="2" t="s">
        <v>675</v>
      </c>
      <c r="C1202" s="2" t="s">
        <v>22</v>
      </c>
      <c r="D1202" s="2" t="str">
        <f>"452617641"</f>
        <v>452617641</v>
      </c>
      <c r="E1202" s="2" t="str">
        <f>"2020-07-01"</f>
        <v>2020-07-01</v>
      </c>
      <c r="F1202" s="2" t="str">
        <f>"2023-06-01"</f>
        <v>2023-06-01</v>
      </c>
    </row>
    <row r="1203" spans="1:6" ht="18" customHeight="1">
      <c r="A1203" s="2">
        <v>1201</v>
      </c>
      <c r="B1203" s="2" t="s">
        <v>676</v>
      </c>
      <c r="C1203" s="2" t="s">
        <v>22</v>
      </c>
      <c r="D1203" s="2" t="str">
        <f>"452617641"</f>
        <v>452617641</v>
      </c>
      <c r="E1203" s="2" t="str">
        <f>"2016-08-01"</f>
        <v>2016-08-01</v>
      </c>
      <c r="F1203" s="2" t="str">
        <f>"2023-03-01"</f>
        <v>2023-03-01</v>
      </c>
    </row>
    <row r="1204" spans="1:6" ht="18" customHeight="1">
      <c r="A1204" s="2">
        <v>1202</v>
      </c>
      <c r="B1204" s="2" t="s">
        <v>677</v>
      </c>
      <c r="C1204" s="2" t="s">
        <v>22</v>
      </c>
      <c r="D1204" s="2" t="str">
        <f>"452617641"</f>
        <v>452617641</v>
      </c>
      <c r="E1204" s="2" t="str">
        <f>"2021-07-01"</f>
        <v>2021-07-01</v>
      </c>
      <c r="F1204" s="2" t="str">
        <f>"2024-06-01"</f>
        <v>2024-06-01</v>
      </c>
    </row>
    <row r="1205" spans="1:6" ht="18" customHeight="1">
      <c r="A1205" s="2">
        <v>1203</v>
      </c>
      <c r="B1205" s="2" t="s">
        <v>678</v>
      </c>
      <c r="C1205" s="2" t="s">
        <v>22</v>
      </c>
      <c r="D1205" s="2" t="str">
        <f>"452617641"</f>
        <v>452617641</v>
      </c>
      <c r="E1205" s="2" t="str">
        <f>"2020-07-01"</f>
        <v>2020-07-01</v>
      </c>
      <c r="F1205" s="2" t="str">
        <f>"2023-06-01"</f>
        <v>2023-06-01</v>
      </c>
    </row>
    <row r="1206" spans="1:6" ht="18" customHeight="1">
      <c r="A1206" s="2">
        <v>1204</v>
      </c>
      <c r="B1206" s="2" t="s">
        <v>679</v>
      </c>
      <c r="C1206" s="2" t="s">
        <v>22</v>
      </c>
      <c r="D1206" s="2" t="str">
        <f>"452617641"</f>
        <v>452617641</v>
      </c>
      <c r="E1206" s="2" t="str">
        <f>"2019-07-01"</f>
        <v>2019-07-01</v>
      </c>
      <c r="F1206" s="2" t="str">
        <f>"2024-06-01"</f>
        <v>2024-06-01</v>
      </c>
    </row>
    <row r="1207" spans="1:6" ht="18" customHeight="1">
      <c r="A1207" s="2">
        <v>1205</v>
      </c>
      <c r="B1207" s="2" t="s">
        <v>680</v>
      </c>
      <c r="C1207" s="2" t="s">
        <v>22</v>
      </c>
      <c r="D1207" s="2" t="str">
        <f>"452617641"</f>
        <v>452617641</v>
      </c>
      <c r="E1207" s="2" t="str">
        <f>"2022-01-01"</f>
        <v>2022-01-01</v>
      </c>
      <c r="F1207" s="2" t="str">
        <f>"2025-06-01"</f>
        <v>2025-06-01</v>
      </c>
    </row>
    <row r="1208" spans="1:6" ht="18" customHeight="1">
      <c r="A1208" s="2">
        <v>1206</v>
      </c>
      <c r="B1208" s="2" t="s">
        <v>681</v>
      </c>
      <c r="C1208" s="2" t="s">
        <v>22</v>
      </c>
      <c r="D1208" s="2" t="str">
        <f>"452617641"</f>
        <v>452617641</v>
      </c>
      <c r="E1208" s="2" t="str">
        <f>"2021-07-01"</f>
        <v>2021-07-01</v>
      </c>
      <c r="F1208" s="2" t="str">
        <f>"2025-06-01"</f>
        <v>2025-06-01</v>
      </c>
    </row>
    <row r="1209" spans="1:6" ht="18" customHeight="1">
      <c r="A1209" s="2">
        <v>1207</v>
      </c>
      <c r="B1209" s="2" t="s">
        <v>682</v>
      </c>
      <c r="C1209" s="2" t="s">
        <v>22</v>
      </c>
      <c r="D1209" s="2" t="str">
        <f>"452617641"</f>
        <v>452617641</v>
      </c>
      <c r="E1209" s="2" t="str">
        <f>"2021-07-01"</f>
        <v>2021-07-01</v>
      </c>
      <c r="F1209" s="2" t="str">
        <f>"2024-06-01"</f>
        <v>2024-06-01</v>
      </c>
    </row>
    <row r="1210" spans="1:6" ht="18" customHeight="1">
      <c r="A1210" s="2">
        <v>1208</v>
      </c>
      <c r="B1210" s="2" t="s">
        <v>683</v>
      </c>
      <c r="C1210" s="2" t="s">
        <v>22</v>
      </c>
      <c r="D1210" s="2" t="str">
        <f>"452617641"</f>
        <v>452617641</v>
      </c>
      <c r="E1210" s="2" t="str">
        <f>"2021-07-01"</f>
        <v>2021-07-01</v>
      </c>
      <c r="F1210" s="2" t="str">
        <f>"2026-06-01"</f>
        <v>2026-06-01</v>
      </c>
    </row>
    <row r="1211" spans="1:6" ht="18" customHeight="1">
      <c r="A1211" s="2">
        <v>1209</v>
      </c>
      <c r="B1211" s="2" t="s">
        <v>684</v>
      </c>
      <c r="C1211" s="2" t="s">
        <v>22</v>
      </c>
      <c r="D1211" s="2" t="str">
        <f>"452617641"</f>
        <v>452617641</v>
      </c>
      <c r="E1211" s="2" t="str">
        <f>"2020-07-01"</f>
        <v>2020-07-01</v>
      </c>
      <c r="F1211" s="2" t="str">
        <f>"2025-06-01"</f>
        <v>2025-06-01</v>
      </c>
    </row>
    <row r="1212" spans="1:6" ht="18" customHeight="1">
      <c r="A1212" s="2">
        <v>1210</v>
      </c>
      <c r="B1212" s="2" t="s">
        <v>685</v>
      </c>
      <c r="C1212" s="2" t="s">
        <v>22</v>
      </c>
      <c r="D1212" s="2" t="str">
        <f>"452617641"</f>
        <v>452617641</v>
      </c>
      <c r="E1212" s="2" t="str">
        <f>"2022-01-01"</f>
        <v>2022-01-01</v>
      </c>
      <c r="F1212" s="2" t="str">
        <f>"2025-06-01"</f>
        <v>2025-06-01</v>
      </c>
    </row>
    <row r="1213" spans="1:6" ht="18" customHeight="1">
      <c r="A1213" s="2">
        <v>1211</v>
      </c>
      <c r="B1213" s="2" t="s">
        <v>686</v>
      </c>
      <c r="C1213" s="2" t="s">
        <v>22</v>
      </c>
      <c r="D1213" s="2" t="str">
        <f>"452617641"</f>
        <v>452617641</v>
      </c>
      <c r="E1213" s="2" t="str">
        <f>"2021-07-01"</f>
        <v>2021-07-01</v>
      </c>
      <c r="F1213" s="2" t="str">
        <f>"2023-06-01"</f>
        <v>2023-06-01</v>
      </c>
    </row>
    <row r="1214" spans="1:6" ht="18" customHeight="1">
      <c r="A1214" s="2">
        <v>1212</v>
      </c>
      <c r="B1214" s="2" t="s">
        <v>687</v>
      </c>
      <c r="C1214" s="2" t="s">
        <v>22</v>
      </c>
      <c r="D1214" s="2" t="str">
        <f>"452617641"</f>
        <v>452617641</v>
      </c>
      <c r="E1214" s="2" t="str">
        <f>"2022-01-01"</f>
        <v>2022-01-01</v>
      </c>
      <c r="F1214" s="2" t="str">
        <f>"2024-06-01"</f>
        <v>2024-06-01</v>
      </c>
    </row>
    <row r="1215" spans="1:6" ht="18" customHeight="1">
      <c r="A1215" s="2">
        <v>1213</v>
      </c>
      <c r="B1215" s="2" t="s">
        <v>688</v>
      </c>
      <c r="C1215" s="2" t="s">
        <v>22</v>
      </c>
      <c r="D1215" s="2" t="str">
        <f>"452617641"</f>
        <v>452617641</v>
      </c>
      <c r="E1215" s="2" t="str">
        <f>"2019-08-01"</f>
        <v>2019-08-01</v>
      </c>
      <c r="F1215" s="2" t="str">
        <f>"2023-08-01"</f>
        <v>2023-08-01</v>
      </c>
    </row>
    <row r="1216" spans="1:6" ht="18" customHeight="1">
      <c r="A1216" s="2">
        <v>1214</v>
      </c>
      <c r="B1216" s="2" t="s">
        <v>689</v>
      </c>
      <c r="C1216" s="2" t="s">
        <v>22</v>
      </c>
      <c r="D1216" s="2" t="str">
        <f>"452617641"</f>
        <v>452617641</v>
      </c>
      <c r="E1216" s="2" t="str">
        <f>"2021-07-01"</f>
        <v>2021-07-01</v>
      </c>
      <c r="F1216" s="2" t="str">
        <f>"2027-06-01"</f>
        <v>2027-06-01</v>
      </c>
    </row>
    <row r="1217" spans="1:6" ht="18" customHeight="1">
      <c r="A1217" s="2">
        <v>1215</v>
      </c>
      <c r="B1217" s="2" t="s">
        <v>690</v>
      </c>
      <c r="C1217" s="2" t="s">
        <v>22</v>
      </c>
      <c r="D1217" s="2" t="str">
        <f>"452617641"</f>
        <v>452617641</v>
      </c>
      <c r="E1217" s="2" t="str">
        <f>"2019-07-01"</f>
        <v>2019-07-01</v>
      </c>
      <c r="F1217" s="2" t="str">
        <f>"2025-06-01"</f>
        <v>2025-06-01</v>
      </c>
    </row>
    <row r="1218" spans="1:6" ht="18" customHeight="1">
      <c r="A1218" s="2">
        <v>1216</v>
      </c>
      <c r="B1218" s="2" t="s">
        <v>691</v>
      </c>
      <c r="C1218" s="2" t="s">
        <v>22</v>
      </c>
      <c r="D1218" s="2" t="str">
        <f>"452617641"</f>
        <v>452617641</v>
      </c>
      <c r="E1218" s="2" t="str">
        <f>"2021-08-01"</f>
        <v>2021-08-01</v>
      </c>
      <c r="F1218" s="2" t="str">
        <f>"2023-08-01"</f>
        <v>2023-08-01</v>
      </c>
    </row>
    <row r="1219" spans="1:6" ht="18" customHeight="1">
      <c r="A1219" s="2">
        <v>1217</v>
      </c>
      <c r="B1219" s="2" t="s">
        <v>692</v>
      </c>
      <c r="C1219" s="2" t="s">
        <v>22</v>
      </c>
      <c r="D1219" s="2" t="str">
        <f>"452617641"</f>
        <v>452617641</v>
      </c>
      <c r="E1219" s="2" t="str">
        <f>"2015-07-01"</f>
        <v>2015-07-01</v>
      </c>
      <c r="F1219" s="2" t="str">
        <f>"2023-07-01"</f>
        <v>2023-07-01</v>
      </c>
    </row>
    <row r="1220" spans="1:6" ht="18" customHeight="1">
      <c r="A1220" s="2">
        <v>1218</v>
      </c>
      <c r="B1220" s="2" t="s">
        <v>693</v>
      </c>
      <c r="C1220" s="2" t="s">
        <v>22</v>
      </c>
      <c r="D1220" s="2" t="str">
        <f>"452617641"</f>
        <v>452617641</v>
      </c>
      <c r="E1220" s="2" t="str">
        <f>"2021-07-01"</f>
        <v>2021-07-01</v>
      </c>
      <c r="F1220" s="2" t="str">
        <f>"2025-06-01"</f>
        <v>2025-06-01</v>
      </c>
    </row>
    <row r="1221" spans="1:6" ht="18" customHeight="1">
      <c r="A1221" s="2">
        <v>1219</v>
      </c>
      <c r="B1221" s="2" t="s">
        <v>694</v>
      </c>
      <c r="C1221" s="2" t="s">
        <v>22</v>
      </c>
      <c r="D1221" s="2" t="str">
        <f>"452617641"</f>
        <v>452617641</v>
      </c>
      <c r="E1221" s="2" t="str">
        <f>"2020-07-01"</f>
        <v>2020-07-01</v>
      </c>
      <c r="F1221" s="2" t="str">
        <f>"2023-06-01"</f>
        <v>2023-06-01</v>
      </c>
    </row>
    <row r="1222" spans="1:6" ht="18" customHeight="1">
      <c r="A1222" s="2">
        <v>1220</v>
      </c>
      <c r="B1222" s="2" t="s">
        <v>695</v>
      </c>
      <c r="C1222" s="2" t="s">
        <v>22</v>
      </c>
      <c r="D1222" s="2" t="str">
        <f>"452617641"</f>
        <v>452617641</v>
      </c>
      <c r="E1222" s="2" t="str">
        <f>"2019-07-01"</f>
        <v>2019-07-01</v>
      </c>
      <c r="F1222" s="2" t="str">
        <f>"2024-06-01"</f>
        <v>2024-06-01</v>
      </c>
    </row>
    <row r="1223" spans="1:6" ht="18" customHeight="1">
      <c r="A1223" s="2">
        <v>1221</v>
      </c>
      <c r="B1223" s="2" t="s">
        <v>696</v>
      </c>
      <c r="C1223" s="2" t="s">
        <v>22</v>
      </c>
      <c r="D1223" s="2" t="str">
        <f>"452617641"</f>
        <v>452617641</v>
      </c>
      <c r="E1223" s="2" t="str">
        <f>"2021-07-01"</f>
        <v>2021-07-01</v>
      </c>
      <c r="F1223" s="2" t="str">
        <f>"2024-06-01"</f>
        <v>2024-06-01</v>
      </c>
    </row>
    <row r="1224" spans="1:6" ht="18" customHeight="1">
      <c r="A1224" s="2">
        <v>1222</v>
      </c>
      <c r="B1224" s="2" t="s">
        <v>697</v>
      </c>
      <c r="C1224" s="2" t="s">
        <v>22</v>
      </c>
      <c r="D1224" s="2" t="str">
        <f>"452617641"</f>
        <v>452617641</v>
      </c>
      <c r="E1224" s="2" t="str">
        <f>"2021-01-01"</f>
        <v>2021-01-01</v>
      </c>
      <c r="F1224" s="2" t="str">
        <f>"2023-01-01"</f>
        <v>2023-01-01</v>
      </c>
    </row>
    <row r="1225" spans="1:6" ht="18" customHeight="1">
      <c r="A1225" s="2">
        <v>1223</v>
      </c>
      <c r="B1225" s="2" t="s">
        <v>698</v>
      </c>
      <c r="C1225" s="2" t="s">
        <v>22</v>
      </c>
      <c r="D1225" s="2" t="str">
        <f>"452617641"</f>
        <v>452617641</v>
      </c>
      <c r="E1225" s="2" t="str">
        <f>"2020-07-01"</f>
        <v>2020-07-01</v>
      </c>
      <c r="F1225" s="2" t="str">
        <f>"2027-06-01"</f>
        <v>2027-06-01</v>
      </c>
    </row>
    <row r="1226" spans="1:6" ht="18" customHeight="1">
      <c r="A1226" s="2">
        <v>1224</v>
      </c>
      <c r="B1226" s="2" t="s">
        <v>699</v>
      </c>
      <c r="C1226" s="2" t="s">
        <v>22</v>
      </c>
      <c r="D1226" s="2" t="str">
        <f>"452617641"</f>
        <v>452617641</v>
      </c>
      <c r="E1226" s="2" t="str">
        <f>"2020-07-01"</f>
        <v>2020-07-01</v>
      </c>
      <c r="F1226" s="2" t="str">
        <f>"2023-06-01"</f>
        <v>2023-06-01</v>
      </c>
    </row>
    <row r="1227" spans="1:6" ht="18" customHeight="1">
      <c r="A1227" s="2">
        <v>1225</v>
      </c>
      <c r="B1227" s="2" t="s">
        <v>700</v>
      </c>
      <c r="C1227" s="2" t="s">
        <v>22</v>
      </c>
      <c r="D1227" s="2" t="str">
        <f>"452617641"</f>
        <v>452617641</v>
      </c>
      <c r="E1227" s="2" t="str">
        <f>"2020-07-01"</f>
        <v>2020-07-01</v>
      </c>
      <c r="F1227" s="2" t="str">
        <f>"2023-06-01"</f>
        <v>2023-06-01</v>
      </c>
    </row>
    <row r="1228" spans="1:6" ht="18" customHeight="1">
      <c r="A1228" s="2">
        <v>1226</v>
      </c>
      <c r="B1228" s="2" t="s">
        <v>701</v>
      </c>
      <c r="C1228" s="2" t="s">
        <v>22</v>
      </c>
      <c r="D1228" s="2" t="str">
        <f>"452617641"</f>
        <v>452617641</v>
      </c>
      <c r="E1228" s="2" t="str">
        <f>"2017-09-01"</f>
        <v>2017-09-01</v>
      </c>
      <c r="F1228" s="2" t="str">
        <f>"2023-01-01"</f>
        <v>2023-01-01</v>
      </c>
    </row>
    <row r="1229" spans="1:6" ht="18" customHeight="1">
      <c r="A1229" s="2">
        <v>1227</v>
      </c>
      <c r="B1229" s="2" t="s">
        <v>702</v>
      </c>
      <c r="C1229" s="2" t="s">
        <v>22</v>
      </c>
      <c r="D1229" s="2" t="str">
        <f>"452617641"</f>
        <v>452617641</v>
      </c>
      <c r="E1229" s="2" t="str">
        <f>"2022-01-01"</f>
        <v>2022-01-01</v>
      </c>
      <c r="F1229" s="2" t="str">
        <f>"2024-06-01"</f>
        <v>2024-06-01</v>
      </c>
    </row>
    <row r="1230" spans="1:6" ht="18" customHeight="1">
      <c r="A1230" s="2">
        <v>1228</v>
      </c>
      <c r="B1230" s="2" t="s">
        <v>703</v>
      </c>
      <c r="C1230" s="2" t="s">
        <v>22</v>
      </c>
      <c r="D1230" s="2" t="str">
        <f>"452617641"</f>
        <v>452617641</v>
      </c>
      <c r="E1230" s="2" t="str">
        <f>"2022-01-01"</f>
        <v>2022-01-01</v>
      </c>
      <c r="F1230" s="2" t="str">
        <f>"2024-06-01"</f>
        <v>2024-06-01</v>
      </c>
    </row>
    <row r="1231" spans="1:6" ht="18" customHeight="1">
      <c r="A1231" s="2">
        <v>1229</v>
      </c>
      <c r="B1231" s="2" t="s">
        <v>704</v>
      </c>
      <c r="C1231" s="2" t="s">
        <v>22</v>
      </c>
      <c r="D1231" s="2" t="str">
        <f>"452617641"</f>
        <v>452617641</v>
      </c>
      <c r="E1231" s="2" t="str">
        <f>"2021-08-01"</f>
        <v>2021-08-01</v>
      </c>
      <c r="F1231" s="2" t="str">
        <f>"2023-08-01"</f>
        <v>2023-08-01</v>
      </c>
    </row>
    <row r="1232" spans="1:6" ht="18" customHeight="1">
      <c r="A1232" s="2">
        <v>1230</v>
      </c>
      <c r="B1232" s="2" t="s">
        <v>705</v>
      </c>
      <c r="C1232" s="2" t="s">
        <v>22</v>
      </c>
      <c r="D1232" s="2" t="str">
        <f>"452617641"</f>
        <v>452617641</v>
      </c>
      <c r="E1232" s="2" t="str">
        <f>"2021-07-01"</f>
        <v>2021-07-01</v>
      </c>
      <c r="F1232" s="2" t="str">
        <f>"2024-06-01"</f>
        <v>2024-06-01</v>
      </c>
    </row>
    <row r="1233" spans="1:6" ht="18" customHeight="1">
      <c r="A1233" s="2">
        <v>1231</v>
      </c>
      <c r="B1233" s="2" t="s">
        <v>706</v>
      </c>
      <c r="C1233" s="2" t="s">
        <v>22</v>
      </c>
      <c r="D1233" s="2" t="str">
        <f>"452617641"</f>
        <v>452617641</v>
      </c>
      <c r="E1233" s="2" t="str">
        <f>"2021-07-01"</f>
        <v>2021-07-01</v>
      </c>
      <c r="F1233" s="2" t="str">
        <f>"2024-06-01"</f>
        <v>2024-06-01</v>
      </c>
    </row>
    <row r="1234" spans="1:6" ht="18" customHeight="1">
      <c r="A1234" s="2">
        <v>1232</v>
      </c>
      <c r="B1234" s="2" t="s">
        <v>707</v>
      </c>
      <c r="C1234" s="2" t="s">
        <v>22</v>
      </c>
      <c r="D1234" s="2" t="str">
        <f>"452617641"</f>
        <v>452617641</v>
      </c>
      <c r="E1234" s="2" t="str">
        <f>"2020-07-01"</f>
        <v>2020-07-01</v>
      </c>
      <c r="F1234" s="2" t="str">
        <f>"2023-06-01"</f>
        <v>2023-06-01</v>
      </c>
    </row>
    <row r="1235" spans="1:6" ht="18" customHeight="1">
      <c r="A1235" s="2">
        <v>1233</v>
      </c>
      <c r="B1235" s="2" t="s">
        <v>708</v>
      </c>
      <c r="C1235" s="2" t="s">
        <v>22</v>
      </c>
      <c r="D1235" s="2" t="str">
        <f>"452617641"</f>
        <v>452617641</v>
      </c>
      <c r="E1235" s="2" t="str">
        <f>"2022-01-01"</f>
        <v>2022-01-01</v>
      </c>
      <c r="F1235" s="2" t="str">
        <f>"2025-06-01"</f>
        <v>2025-06-01</v>
      </c>
    </row>
    <row r="1236" spans="1:6" ht="18" customHeight="1">
      <c r="A1236" s="2">
        <v>1234</v>
      </c>
      <c r="B1236" s="2" t="s">
        <v>709</v>
      </c>
      <c r="C1236" s="2" t="s">
        <v>22</v>
      </c>
      <c r="D1236" s="2" t="str">
        <f>"452617641"</f>
        <v>452617641</v>
      </c>
      <c r="E1236" s="2" t="str">
        <f>"2021-07-01"</f>
        <v>2021-07-01</v>
      </c>
      <c r="F1236" s="2" t="str">
        <f>"2024-06-01"</f>
        <v>2024-06-01</v>
      </c>
    </row>
    <row r="1237" spans="1:6" ht="18" customHeight="1">
      <c r="A1237" s="2">
        <v>1235</v>
      </c>
      <c r="B1237" s="2" t="s">
        <v>710</v>
      </c>
      <c r="C1237" s="2" t="s">
        <v>22</v>
      </c>
      <c r="D1237" s="2" t="str">
        <f>"452617641"</f>
        <v>452617641</v>
      </c>
      <c r="E1237" s="2" t="str">
        <f>"2021-08-01"</f>
        <v>2021-08-01</v>
      </c>
      <c r="F1237" s="2" t="str">
        <f>"2023-06-01"</f>
        <v>2023-06-01</v>
      </c>
    </row>
    <row r="1238" spans="1:6" ht="18" customHeight="1">
      <c r="A1238" s="2">
        <v>1236</v>
      </c>
      <c r="B1238" s="2" t="s">
        <v>711</v>
      </c>
      <c r="C1238" s="2" t="s">
        <v>22</v>
      </c>
      <c r="D1238" s="2" t="str">
        <f>"452617641"</f>
        <v>452617641</v>
      </c>
      <c r="E1238" s="2" t="str">
        <f>"2022-01-01"</f>
        <v>2022-01-01</v>
      </c>
      <c r="F1238" s="2" t="str">
        <f>"2027-06-01"</f>
        <v>2027-06-01</v>
      </c>
    </row>
    <row r="1239" spans="1:6" ht="18" customHeight="1">
      <c r="A1239" s="2">
        <v>1237</v>
      </c>
      <c r="B1239" s="2" t="s">
        <v>712</v>
      </c>
      <c r="C1239" s="2" t="s">
        <v>22</v>
      </c>
      <c r="D1239" s="2" t="str">
        <f>"452617641"</f>
        <v>452617641</v>
      </c>
      <c r="E1239" s="2" t="str">
        <f>"2015-09-01"</f>
        <v>2015-09-01</v>
      </c>
      <c r="F1239" s="2" t="str">
        <f>"2023-09-01"</f>
        <v>2023-09-01</v>
      </c>
    </row>
    <row r="1240" spans="1:6" ht="18" customHeight="1">
      <c r="A1240" s="2">
        <v>1238</v>
      </c>
      <c r="B1240" s="2" t="s">
        <v>713</v>
      </c>
      <c r="C1240" s="2" t="s">
        <v>22</v>
      </c>
      <c r="D1240" s="2" t="str">
        <f>"452617641"</f>
        <v>452617641</v>
      </c>
      <c r="E1240" s="2" t="str">
        <f>"2021-07-01"</f>
        <v>2021-07-01</v>
      </c>
      <c r="F1240" s="2" t="str">
        <f>"2025-06-01"</f>
        <v>2025-06-01</v>
      </c>
    </row>
    <row r="1241" spans="1:6" ht="18" customHeight="1">
      <c r="A1241" s="2">
        <v>1239</v>
      </c>
      <c r="B1241" s="2" t="s">
        <v>714</v>
      </c>
      <c r="C1241" s="2" t="s">
        <v>22</v>
      </c>
      <c r="D1241" s="2" t="str">
        <f>"452617641"</f>
        <v>452617641</v>
      </c>
      <c r="E1241" s="2" t="str">
        <f>"2021-08-01"</f>
        <v>2021-08-01</v>
      </c>
      <c r="F1241" s="2" t="str">
        <f>"2023-08-01"</f>
        <v>2023-08-01</v>
      </c>
    </row>
    <row r="1242" spans="1:6" ht="18" customHeight="1">
      <c r="A1242" s="2">
        <v>1240</v>
      </c>
      <c r="B1242" s="2" t="s">
        <v>715</v>
      </c>
      <c r="C1242" s="2" t="s">
        <v>22</v>
      </c>
      <c r="D1242" s="2" t="str">
        <f>"452617641"</f>
        <v>452617641</v>
      </c>
      <c r="E1242" s="2" t="str">
        <f>"2019-05-01"</f>
        <v>2019-05-01</v>
      </c>
      <c r="F1242" s="2" t="str">
        <f>"2023-05-01"</f>
        <v>2023-05-01</v>
      </c>
    </row>
    <row r="1243" spans="1:6" ht="18" customHeight="1">
      <c r="A1243" s="2">
        <v>1241</v>
      </c>
      <c r="B1243" s="2" t="s">
        <v>716</v>
      </c>
      <c r="C1243" s="2" t="s">
        <v>22</v>
      </c>
      <c r="D1243" s="2" t="str">
        <f>"452617641"</f>
        <v>452617641</v>
      </c>
      <c r="E1243" s="2" t="str">
        <f>"2021-08-01"</f>
        <v>2021-08-01</v>
      </c>
      <c r="F1243" s="2" t="str">
        <f>"2023-08-01"</f>
        <v>2023-08-01</v>
      </c>
    </row>
    <row r="1244" spans="1:6" ht="18" customHeight="1">
      <c r="A1244" s="2">
        <v>1242</v>
      </c>
      <c r="B1244" s="2" t="s">
        <v>717</v>
      </c>
      <c r="C1244" s="2" t="s">
        <v>22</v>
      </c>
      <c r="D1244" s="2" t="str">
        <f>"452617641"</f>
        <v>452617641</v>
      </c>
      <c r="E1244" s="2" t="str">
        <f>"2018-05-01"</f>
        <v>2018-05-01</v>
      </c>
      <c r="F1244" s="2" t="str">
        <f>"2023-05-01"</f>
        <v>2023-05-01</v>
      </c>
    </row>
    <row r="1245" spans="1:6" ht="18" customHeight="1">
      <c r="A1245" s="2">
        <v>1243</v>
      </c>
      <c r="B1245" s="2" t="s">
        <v>718</v>
      </c>
      <c r="C1245" s="2" t="s">
        <v>22</v>
      </c>
      <c r="D1245" s="2" t="str">
        <f>"452617641"</f>
        <v>452617641</v>
      </c>
      <c r="E1245" s="2" t="str">
        <f>"2021-08-01"</f>
        <v>2021-08-01</v>
      </c>
      <c r="F1245" s="2" t="str">
        <f>"2023-08-01"</f>
        <v>2023-08-01</v>
      </c>
    </row>
    <row r="1246" spans="1:6" ht="18" customHeight="1">
      <c r="A1246" s="2">
        <v>1244</v>
      </c>
      <c r="B1246" s="2" t="s">
        <v>719</v>
      </c>
      <c r="C1246" s="2" t="s">
        <v>22</v>
      </c>
      <c r="D1246" s="2" t="str">
        <f>"452617641"</f>
        <v>452617641</v>
      </c>
      <c r="E1246" s="2" t="str">
        <f>"2020-10-01"</f>
        <v>2020-10-01</v>
      </c>
      <c r="F1246" s="2" t="str">
        <f>"2023-10-01"</f>
        <v>2023-10-01</v>
      </c>
    </row>
    <row r="1247" spans="1:6" ht="18" customHeight="1">
      <c r="A1247" s="2">
        <v>1245</v>
      </c>
      <c r="B1247" s="2" t="s">
        <v>720</v>
      </c>
      <c r="C1247" s="2" t="s">
        <v>22</v>
      </c>
      <c r="D1247" s="2" t="str">
        <f>"452617641"</f>
        <v>452617641</v>
      </c>
      <c r="E1247" s="2" t="str">
        <f>"2020-08-01"</f>
        <v>2020-08-01</v>
      </c>
      <c r="F1247" s="2" t="str">
        <f>"2022-08-01"</f>
        <v>2022-08-01</v>
      </c>
    </row>
    <row r="1248" spans="1:6" ht="18" customHeight="1">
      <c r="A1248" s="2">
        <v>1246</v>
      </c>
      <c r="B1248" s="2" t="s">
        <v>721</v>
      </c>
      <c r="C1248" s="2" t="s">
        <v>22</v>
      </c>
      <c r="D1248" s="2" t="str">
        <f>"452617641"</f>
        <v>452617641</v>
      </c>
      <c r="E1248" s="2" t="str">
        <f>"2017-12-01"</f>
        <v>2017-12-01</v>
      </c>
      <c r="F1248" s="2" t="str">
        <f>"2022-12-01"</f>
        <v>2022-12-01</v>
      </c>
    </row>
    <row r="1249" spans="1:6" ht="18" customHeight="1">
      <c r="A1249" s="2">
        <v>1247</v>
      </c>
      <c r="B1249" s="2" t="s">
        <v>722</v>
      </c>
      <c r="C1249" s="2" t="s">
        <v>22</v>
      </c>
      <c r="D1249" s="2" t="str">
        <f>"452617641"</f>
        <v>452617641</v>
      </c>
      <c r="E1249" s="2" t="str">
        <f>"2019-08-01"</f>
        <v>2019-08-01</v>
      </c>
      <c r="F1249" s="2" t="str">
        <f>"2023-08-01"</f>
        <v>2023-08-01</v>
      </c>
    </row>
    <row r="1250" spans="1:6" ht="18" customHeight="1">
      <c r="A1250" s="2">
        <v>1248</v>
      </c>
      <c r="B1250" s="2" t="s">
        <v>723</v>
      </c>
      <c r="C1250" s="2" t="s">
        <v>22</v>
      </c>
      <c r="D1250" s="2" t="str">
        <f>"452617641"</f>
        <v>452617641</v>
      </c>
      <c r="E1250" s="2" t="str">
        <f>"2018-08-01"</f>
        <v>2018-08-01</v>
      </c>
      <c r="F1250" s="2" t="str">
        <f>"2023-08-01"</f>
        <v>2023-08-01</v>
      </c>
    </row>
    <row r="1251" spans="1:6" ht="18" customHeight="1">
      <c r="A1251" s="2">
        <v>1249</v>
      </c>
      <c r="B1251" s="2" t="s">
        <v>724</v>
      </c>
      <c r="C1251" s="2" t="s">
        <v>22</v>
      </c>
      <c r="D1251" s="2" t="str">
        <f>"452617641"</f>
        <v>452617641</v>
      </c>
      <c r="E1251" s="2" t="str">
        <f>"2020-08-01"</f>
        <v>2020-08-01</v>
      </c>
      <c r="F1251" s="2" t="str">
        <f>"2023-08-01"</f>
        <v>2023-08-01</v>
      </c>
    </row>
    <row r="1252" spans="1:6" ht="18" customHeight="1">
      <c r="A1252" s="2">
        <v>1250</v>
      </c>
      <c r="B1252" s="2" t="s">
        <v>725</v>
      </c>
      <c r="C1252" s="2" t="s">
        <v>22</v>
      </c>
      <c r="D1252" s="2" t="str">
        <f>"452617641"</f>
        <v>452617641</v>
      </c>
      <c r="E1252" s="2" t="str">
        <f>"2014-09-01"</f>
        <v>2014-09-01</v>
      </c>
      <c r="F1252" s="2" t="str">
        <f>"2023-09-01"</f>
        <v>2023-09-01</v>
      </c>
    </row>
    <row r="1253" spans="1:6" ht="18" customHeight="1">
      <c r="A1253" s="2">
        <v>1251</v>
      </c>
      <c r="B1253" s="2" t="s">
        <v>726</v>
      </c>
      <c r="C1253" s="2" t="s">
        <v>22</v>
      </c>
      <c r="D1253" s="2" t="str">
        <f>"452617641"</f>
        <v>452617641</v>
      </c>
      <c r="E1253" s="2" t="str">
        <f>"2020-08-01"</f>
        <v>2020-08-01</v>
      </c>
      <c r="F1253" s="2" t="str">
        <f>"2023-08-01"</f>
        <v>2023-08-01</v>
      </c>
    </row>
    <row r="1254" spans="1:6" ht="18" customHeight="1">
      <c r="A1254" s="2">
        <v>1252</v>
      </c>
      <c r="B1254" s="2" t="s">
        <v>727</v>
      </c>
      <c r="C1254" s="2" t="s">
        <v>22</v>
      </c>
      <c r="D1254" s="2" t="str">
        <f>"452617641"</f>
        <v>452617641</v>
      </c>
      <c r="E1254" s="2" t="str">
        <f>"2022-01-01"</f>
        <v>2022-01-01</v>
      </c>
      <c r="F1254" s="2" t="str">
        <f>"2026-06-01"</f>
        <v>2026-06-01</v>
      </c>
    </row>
    <row r="1255" spans="1:6" ht="18" customHeight="1">
      <c r="A1255" s="2">
        <v>1253</v>
      </c>
      <c r="B1255" s="2" t="s">
        <v>624</v>
      </c>
      <c r="C1255" s="2" t="s">
        <v>96</v>
      </c>
      <c r="D1255" s="2" t="str">
        <f>"452617603"</f>
        <v>452617603</v>
      </c>
      <c r="E1255" s="2" t="str">
        <f>"2017-07-01"</f>
        <v>2017-07-01</v>
      </c>
      <c r="F1255" s="2" t="str">
        <f>"2025-07-01"</f>
        <v>2025-07-01</v>
      </c>
    </row>
    <row r="1256" spans="1:6" ht="18" customHeight="1">
      <c r="A1256" s="2">
        <v>1254</v>
      </c>
      <c r="B1256" s="2" t="s">
        <v>625</v>
      </c>
      <c r="C1256" s="2" t="s">
        <v>96</v>
      </c>
      <c r="D1256" s="2" t="str">
        <f>"452617603"</f>
        <v>452617603</v>
      </c>
      <c r="E1256" s="2" t="str">
        <f>"2016-10-01"</f>
        <v>2016-10-01</v>
      </c>
      <c r="F1256" s="2" t="str">
        <f>"2024-12-01"</f>
        <v>2024-12-01</v>
      </c>
    </row>
    <row r="1257" spans="1:6" ht="18" customHeight="1">
      <c r="A1257" s="2">
        <v>1255</v>
      </c>
      <c r="B1257" s="2" t="s">
        <v>626</v>
      </c>
      <c r="C1257" s="2" t="s">
        <v>96</v>
      </c>
      <c r="D1257" s="2" t="str">
        <f>"452617603"</f>
        <v>452617603</v>
      </c>
      <c r="E1257" s="2" t="str">
        <f>"2016-07-01"</f>
        <v>2016-07-01</v>
      </c>
      <c r="F1257" s="2" t="str">
        <f>"2024-07-01"</f>
        <v>2024-07-01</v>
      </c>
    </row>
    <row r="1258" spans="1:6" ht="18" customHeight="1">
      <c r="A1258" s="2">
        <v>1256</v>
      </c>
      <c r="B1258" s="2" t="s">
        <v>622</v>
      </c>
      <c r="C1258" s="2" t="s">
        <v>88</v>
      </c>
      <c r="D1258" s="2" t="str">
        <f>"452617127"</f>
        <v>452617127</v>
      </c>
      <c r="E1258" s="2" t="str">
        <f>"2021-04-01"</f>
        <v>2021-04-01</v>
      </c>
      <c r="F1258" s="2" t="str">
        <f>"2026-12-01"</f>
        <v>2026-12-01</v>
      </c>
    </row>
    <row r="1259" spans="1:6" ht="18" customHeight="1">
      <c r="A1259" s="2">
        <v>1257</v>
      </c>
      <c r="B1259" s="2" t="s">
        <v>623</v>
      </c>
      <c r="C1259" s="2" t="s">
        <v>88</v>
      </c>
      <c r="D1259" s="2" t="str">
        <f>"452617127"</f>
        <v>452617127</v>
      </c>
      <c r="E1259" s="2" t="str">
        <f>"2020-04-01"</f>
        <v>2020-04-01</v>
      </c>
      <c r="F1259" s="2" t="str">
        <f>"2023-03-01"</f>
        <v>2023-03-01</v>
      </c>
    </row>
    <row r="1260" spans="1:6" ht="18" customHeight="1">
      <c r="A1260" s="2">
        <v>1258</v>
      </c>
      <c r="B1260" s="2" t="s">
        <v>618</v>
      </c>
      <c r="C1260" s="2" t="s">
        <v>162</v>
      </c>
      <c r="D1260" s="2" t="str">
        <f>"452616996"</f>
        <v>452616996</v>
      </c>
      <c r="E1260" s="2" t="str">
        <f>"2021-06-01"</f>
        <v>2021-06-01</v>
      </c>
      <c r="F1260" s="2" t="str">
        <f>"2026-05-01"</f>
        <v>2026-05-01</v>
      </c>
    </row>
    <row r="1261" spans="1:6" ht="18" customHeight="1">
      <c r="A1261" s="2">
        <v>1259</v>
      </c>
      <c r="B1261" s="2" t="s">
        <v>619</v>
      </c>
      <c r="C1261" s="2" t="s">
        <v>162</v>
      </c>
      <c r="D1261" s="2" t="str">
        <f>"452616996"</f>
        <v>452616996</v>
      </c>
      <c r="E1261" s="2" t="str">
        <f>"2019-11-01"</f>
        <v>2019-11-01</v>
      </c>
      <c r="F1261" s="2" t="str">
        <f>"2024-10-01"</f>
        <v>2024-10-01</v>
      </c>
    </row>
    <row r="1262" spans="1:6" ht="18" customHeight="1">
      <c r="A1262" s="2">
        <v>1260</v>
      </c>
      <c r="B1262" s="2" t="s">
        <v>620</v>
      </c>
      <c r="C1262" s="2" t="s">
        <v>162</v>
      </c>
      <c r="D1262" s="2" t="str">
        <f>"452616996"</f>
        <v>452616996</v>
      </c>
      <c r="E1262" s="2" t="str">
        <f>"2021-03-01"</f>
        <v>2021-03-01</v>
      </c>
      <c r="F1262" s="2" t="str">
        <f>"2026-02-01"</f>
        <v>2026-02-01</v>
      </c>
    </row>
    <row r="1263" spans="1:6" ht="18" customHeight="1">
      <c r="A1263" s="2">
        <v>1261</v>
      </c>
      <c r="B1263" s="2" t="s">
        <v>621</v>
      </c>
      <c r="C1263" s="2" t="s">
        <v>162</v>
      </c>
      <c r="D1263" s="2" t="str">
        <f>"452616996"</f>
        <v>452616996</v>
      </c>
      <c r="E1263" s="2" t="str">
        <f>"2019-01-01"</f>
        <v>2019-01-01</v>
      </c>
      <c r="F1263" s="2" t="str">
        <f>"2023-12-01"</f>
        <v>2023-12-01</v>
      </c>
    </row>
    <row r="1264" spans="1:6" ht="18" customHeight="1">
      <c r="A1264" s="2">
        <v>1262</v>
      </c>
      <c r="B1264" s="2" t="s">
        <v>616</v>
      </c>
      <c r="C1264" s="2" t="s">
        <v>113</v>
      </c>
      <c r="D1264" s="2" t="str">
        <f>"452616915"</f>
        <v>452616915</v>
      </c>
      <c r="E1264" s="2" t="str">
        <f>"2020-05-01"</f>
        <v>2020-05-01</v>
      </c>
      <c r="F1264" s="2" t="str">
        <f>"2025-05-01"</f>
        <v>2025-05-01</v>
      </c>
    </row>
    <row r="1265" spans="1:6" ht="18" customHeight="1">
      <c r="A1265" s="2">
        <v>1263</v>
      </c>
      <c r="B1265" s="2" t="s">
        <v>617</v>
      </c>
      <c r="C1265" s="2" t="s">
        <v>113</v>
      </c>
      <c r="D1265" s="2" t="str">
        <f>"452616915"</f>
        <v>452616915</v>
      </c>
      <c r="E1265" s="2" t="str">
        <f>"2019-08-01"</f>
        <v>2019-08-01</v>
      </c>
      <c r="F1265" s="2" t="str">
        <f>"2024-08-01"</f>
        <v>2024-08-01</v>
      </c>
    </row>
    <row r="1266" spans="1:6" ht="18" customHeight="1">
      <c r="A1266" s="2">
        <v>1264</v>
      </c>
      <c r="B1266" s="2" t="s">
        <v>614</v>
      </c>
      <c r="C1266" s="2" t="s">
        <v>183</v>
      </c>
      <c r="D1266" s="2" t="str">
        <f>"452616156"</f>
        <v>452616156</v>
      </c>
      <c r="E1266" s="2" t="str">
        <f>"2019-01-01"</f>
        <v>2019-01-01</v>
      </c>
      <c r="F1266" s="2" t="str">
        <f>"2023-12-01"</f>
        <v>2023-12-01</v>
      </c>
    </row>
    <row r="1267" spans="1:6" ht="18" customHeight="1">
      <c r="A1267" s="2">
        <v>1265</v>
      </c>
      <c r="B1267" s="2" t="s">
        <v>615</v>
      </c>
      <c r="C1267" s="2" t="s">
        <v>183</v>
      </c>
      <c r="D1267" s="2" t="str">
        <f>"452616156"</f>
        <v>452616156</v>
      </c>
      <c r="E1267" s="2" t="str">
        <f>"2021-04-01"</f>
        <v>2021-04-01</v>
      </c>
      <c r="F1267" s="2" t="str">
        <f>"2026-03-01"</f>
        <v>2026-03-01</v>
      </c>
    </row>
    <row r="1268" spans="1:6" ht="18" customHeight="1">
      <c r="A1268" s="2">
        <v>1266</v>
      </c>
      <c r="B1268" s="2" t="s">
        <v>603</v>
      </c>
      <c r="C1268" s="2" t="s">
        <v>196</v>
      </c>
      <c r="D1268" s="2" t="str">
        <f>"452615854"</f>
        <v>452615854</v>
      </c>
      <c r="E1268" s="2" t="str">
        <f>"2019-01-01"</f>
        <v>2019-01-01</v>
      </c>
      <c r="F1268" s="2" t="str">
        <f>"2025-12-01"</f>
        <v>2025-12-01</v>
      </c>
    </row>
    <row r="1269" spans="1:6" ht="18" customHeight="1">
      <c r="A1269" s="2">
        <v>1267</v>
      </c>
      <c r="B1269" s="2" t="s">
        <v>604</v>
      </c>
      <c r="C1269" s="2" t="s">
        <v>196</v>
      </c>
      <c r="D1269" s="2" t="str">
        <f>"452615854"</f>
        <v>452615854</v>
      </c>
      <c r="E1269" s="2" t="str">
        <f>"2021-02-01"</f>
        <v>2021-02-01</v>
      </c>
      <c r="F1269" s="2" t="str">
        <f>"2025-02-01"</f>
        <v>2025-02-01</v>
      </c>
    </row>
    <row r="1270" spans="1:6" ht="18" customHeight="1">
      <c r="A1270" s="2">
        <v>1268</v>
      </c>
      <c r="B1270" s="2" t="s">
        <v>605</v>
      </c>
      <c r="C1270" s="2" t="s">
        <v>196</v>
      </c>
      <c r="D1270" s="2" t="str">
        <f>"452615854"</f>
        <v>452615854</v>
      </c>
      <c r="E1270" s="2" t="str">
        <f>"2021-04-01"</f>
        <v>2021-04-01</v>
      </c>
      <c r="F1270" s="2" t="str">
        <f>"2025-04-01"</f>
        <v>2025-04-01</v>
      </c>
    </row>
    <row r="1271" spans="1:6" ht="18" customHeight="1">
      <c r="A1271" s="2">
        <v>1269</v>
      </c>
      <c r="B1271" s="2" t="s">
        <v>606</v>
      </c>
      <c r="C1271" s="2" t="s">
        <v>196</v>
      </c>
      <c r="D1271" s="2" t="str">
        <f>"452615854"</f>
        <v>452615854</v>
      </c>
      <c r="E1271" s="2" t="str">
        <f>"2021-11-01"</f>
        <v>2021-11-01</v>
      </c>
      <c r="F1271" s="2" t="str">
        <f>"2025-11-01"</f>
        <v>2025-11-01</v>
      </c>
    </row>
    <row r="1272" spans="1:6" ht="18" customHeight="1">
      <c r="A1272" s="2">
        <v>1270</v>
      </c>
      <c r="B1272" s="2" t="s">
        <v>607</v>
      </c>
      <c r="C1272" s="2" t="s">
        <v>196</v>
      </c>
      <c r="D1272" s="2" t="str">
        <f>"452615854"</f>
        <v>452615854</v>
      </c>
      <c r="E1272" s="2" t="str">
        <f>"2021-10-01"</f>
        <v>2021-10-01</v>
      </c>
      <c r="F1272" s="2" t="str">
        <f>"2025-10-01"</f>
        <v>2025-10-01</v>
      </c>
    </row>
    <row r="1273" spans="1:6" ht="18" customHeight="1">
      <c r="A1273" s="2">
        <v>1271</v>
      </c>
      <c r="B1273" s="2" t="s">
        <v>608</v>
      </c>
      <c r="C1273" s="2" t="s">
        <v>196</v>
      </c>
      <c r="D1273" s="2" t="str">
        <f>"452615854"</f>
        <v>452615854</v>
      </c>
      <c r="E1273" s="2" t="str">
        <f>"2019-01-01"</f>
        <v>2019-01-01</v>
      </c>
      <c r="F1273" s="2" t="str">
        <f>"2025-12-01"</f>
        <v>2025-12-01</v>
      </c>
    </row>
    <row r="1274" spans="1:6" ht="18" customHeight="1">
      <c r="A1274" s="2">
        <v>1272</v>
      </c>
      <c r="B1274" s="2" t="s">
        <v>609</v>
      </c>
      <c r="C1274" s="2" t="s">
        <v>196</v>
      </c>
      <c r="D1274" s="2" t="str">
        <f>"452615854"</f>
        <v>452615854</v>
      </c>
      <c r="E1274" s="2" t="str">
        <f>"2020-11-01"</f>
        <v>2020-11-01</v>
      </c>
      <c r="F1274" s="2" t="str">
        <f>"2025-11-01"</f>
        <v>2025-11-01</v>
      </c>
    </row>
    <row r="1275" spans="1:6" ht="18" customHeight="1">
      <c r="A1275" s="2">
        <v>1273</v>
      </c>
      <c r="B1275" s="2" t="s">
        <v>610</v>
      </c>
      <c r="C1275" s="2" t="s">
        <v>196</v>
      </c>
      <c r="D1275" s="2" t="str">
        <f>"452615854"</f>
        <v>452615854</v>
      </c>
      <c r="E1275" s="2" t="str">
        <f>"2019-01-01"</f>
        <v>2019-01-01</v>
      </c>
      <c r="F1275" s="2" t="str">
        <f>"2025-12-01"</f>
        <v>2025-12-01</v>
      </c>
    </row>
    <row r="1276" spans="1:6" ht="18" customHeight="1">
      <c r="A1276" s="2">
        <v>1274</v>
      </c>
      <c r="B1276" s="2" t="s">
        <v>611</v>
      </c>
      <c r="C1276" s="2" t="s">
        <v>196</v>
      </c>
      <c r="D1276" s="2" t="str">
        <f>"452615854"</f>
        <v>452615854</v>
      </c>
      <c r="E1276" s="2" t="str">
        <f>"2019-01-01"</f>
        <v>2019-01-01</v>
      </c>
      <c r="F1276" s="2" t="str">
        <f>"2025-12-01"</f>
        <v>2025-12-01</v>
      </c>
    </row>
    <row r="1277" spans="1:6" ht="18" customHeight="1">
      <c r="A1277" s="2">
        <v>1275</v>
      </c>
      <c r="B1277" s="2" t="s">
        <v>612</v>
      </c>
      <c r="C1277" s="2" t="s">
        <v>196</v>
      </c>
      <c r="D1277" s="2" t="str">
        <f>"452615854"</f>
        <v>452615854</v>
      </c>
      <c r="E1277" s="2" t="str">
        <f>"2020-03-01"</f>
        <v>2020-03-01</v>
      </c>
      <c r="F1277" s="2" t="str">
        <f>"2025-03-01"</f>
        <v>2025-03-01</v>
      </c>
    </row>
    <row r="1278" spans="1:6" ht="18" customHeight="1">
      <c r="A1278" s="2">
        <v>1276</v>
      </c>
      <c r="B1278" s="2" t="s">
        <v>613</v>
      </c>
      <c r="C1278" s="2" t="s">
        <v>196</v>
      </c>
      <c r="D1278" s="2" t="str">
        <f>"452615854"</f>
        <v>452615854</v>
      </c>
      <c r="E1278" s="2" t="str">
        <f>"2019-01-01"</f>
        <v>2019-01-01</v>
      </c>
      <c r="F1278" s="2" t="str">
        <f>"2025-12-01"</f>
        <v>2025-12-01</v>
      </c>
    </row>
    <row r="1279" spans="1:6" ht="18" customHeight="1">
      <c r="A1279" s="2">
        <v>1277</v>
      </c>
      <c r="B1279" s="2" t="s">
        <v>592</v>
      </c>
      <c r="C1279" s="2" t="s">
        <v>124</v>
      </c>
      <c r="D1279" s="2" t="str">
        <f>"452615585"</f>
        <v>452615585</v>
      </c>
      <c r="E1279" s="2" t="str">
        <f>"2018-06-01"</f>
        <v>2018-06-01</v>
      </c>
      <c r="F1279" s="2" t="str">
        <f>"2026-07-01"</f>
        <v>2026-07-01</v>
      </c>
    </row>
    <row r="1280" spans="1:6" ht="18" customHeight="1">
      <c r="A1280" s="2">
        <v>1278</v>
      </c>
      <c r="B1280" s="2" t="s">
        <v>593</v>
      </c>
      <c r="C1280" s="2" t="s">
        <v>124</v>
      </c>
      <c r="D1280" s="2" t="str">
        <f>"452615585"</f>
        <v>452615585</v>
      </c>
      <c r="E1280" s="2" t="str">
        <f>"2017-07-01"</f>
        <v>2017-07-01</v>
      </c>
      <c r="F1280" s="2" t="str">
        <f>"2025-07-01"</f>
        <v>2025-07-01</v>
      </c>
    </row>
    <row r="1281" spans="1:6" ht="18" customHeight="1">
      <c r="A1281" s="2">
        <v>1279</v>
      </c>
      <c r="B1281" s="2" t="s">
        <v>594</v>
      </c>
      <c r="C1281" s="2" t="s">
        <v>124</v>
      </c>
      <c r="D1281" s="2" t="str">
        <f>"452615585"</f>
        <v>452615585</v>
      </c>
      <c r="E1281" s="2" t="str">
        <f>"2020-07-01"</f>
        <v>2020-07-01</v>
      </c>
      <c r="F1281" s="2" t="str">
        <f>"2023-07-01"</f>
        <v>2023-07-01</v>
      </c>
    </row>
    <row r="1282" spans="1:6" ht="18" customHeight="1">
      <c r="A1282" s="2">
        <v>1280</v>
      </c>
      <c r="B1282" s="2" t="s">
        <v>595</v>
      </c>
      <c r="C1282" s="2" t="s">
        <v>124</v>
      </c>
      <c r="D1282" s="2" t="str">
        <f>"452615585"</f>
        <v>452615585</v>
      </c>
      <c r="E1282" s="2" t="str">
        <f>"2018-11-01"</f>
        <v>2018-11-01</v>
      </c>
      <c r="F1282" s="2" t="str">
        <f>"2026-12-01"</f>
        <v>2026-12-01</v>
      </c>
    </row>
    <row r="1283" spans="1:6" ht="18" customHeight="1">
      <c r="A1283" s="2">
        <v>1281</v>
      </c>
      <c r="B1283" s="2" t="s">
        <v>596</v>
      </c>
      <c r="C1283" s="2" t="s">
        <v>124</v>
      </c>
      <c r="D1283" s="2" t="str">
        <f>"452615585"</f>
        <v>452615585</v>
      </c>
      <c r="E1283" s="2" t="str">
        <f>"2018-11-01"</f>
        <v>2018-11-01</v>
      </c>
      <c r="F1283" s="2" t="str">
        <f>"2026-12-01"</f>
        <v>2026-12-01</v>
      </c>
    </row>
    <row r="1284" spans="1:6" ht="18" customHeight="1">
      <c r="A1284" s="2">
        <v>1282</v>
      </c>
      <c r="B1284" s="2" t="s">
        <v>597</v>
      </c>
      <c r="C1284" s="2" t="s">
        <v>124</v>
      </c>
      <c r="D1284" s="2" t="str">
        <f>"452615585"</f>
        <v>452615585</v>
      </c>
      <c r="E1284" s="2" t="str">
        <f>"2017-07-01"</f>
        <v>2017-07-01</v>
      </c>
      <c r="F1284" s="2" t="str">
        <f>"2025-07-01"</f>
        <v>2025-07-01</v>
      </c>
    </row>
    <row r="1285" spans="1:6" ht="18" customHeight="1">
      <c r="A1285" s="2">
        <v>1283</v>
      </c>
      <c r="B1285" s="2" t="s">
        <v>598</v>
      </c>
      <c r="C1285" s="2" t="s">
        <v>124</v>
      </c>
      <c r="D1285" s="2" t="str">
        <f>"452615585"</f>
        <v>452615585</v>
      </c>
      <c r="E1285" s="2" t="str">
        <f>"2020-07-01"</f>
        <v>2020-07-01</v>
      </c>
      <c r="F1285" s="2" t="str">
        <f>"2023-09-01"</f>
        <v>2023-09-01</v>
      </c>
    </row>
    <row r="1286" spans="1:6" ht="18" customHeight="1">
      <c r="A1286" s="2">
        <v>1284</v>
      </c>
      <c r="B1286" s="2" t="s">
        <v>599</v>
      </c>
      <c r="C1286" s="2" t="s">
        <v>124</v>
      </c>
      <c r="D1286" s="2" t="str">
        <f>"452615585"</f>
        <v>452615585</v>
      </c>
      <c r="E1286" s="2" t="str">
        <f>"2018-11-01"</f>
        <v>2018-11-01</v>
      </c>
      <c r="F1286" s="2" t="str">
        <f>"2026-12-01"</f>
        <v>2026-12-01</v>
      </c>
    </row>
    <row r="1287" spans="1:6" ht="18" customHeight="1">
      <c r="A1287" s="2">
        <v>1285</v>
      </c>
      <c r="B1287" s="2" t="s">
        <v>600</v>
      </c>
      <c r="C1287" s="2" t="s">
        <v>124</v>
      </c>
      <c r="D1287" s="2" t="str">
        <f>"452615585"</f>
        <v>452615585</v>
      </c>
      <c r="E1287" s="2" t="str">
        <f>"2016-09-01"</f>
        <v>2016-09-01</v>
      </c>
      <c r="F1287" s="2" t="str">
        <f>"2024-09-01"</f>
        <v>2024-09-01</v>
      </c>
    </row>
    <row r="1288" spans="1:6" ht="18" customHeight="1">
      <c r="A1288" s="2">
        <v>1286</v>
      </c>
      <c r="B1288" s="2" t="s">
        <v>601</v>
      </c>
      <c r="C1288" s="2" t="s">
        <v>124</v>
      </c>
      <c r="D1288" s="2" t="str">
        <f>"452615585"</f>
        <v>452615585</v>
      </c>
      <c r="E1288" s="2" t="str">
        <f>"2020-04-01"</f>
        <v>2020-04-01</v>
      </c>
      <c r="F1288" s="2" t="str">
        <f>"2023-05-01"</f>
        <v>2023-05-01</v>
      </c>
    </row>
    <row r="1289" spans="1:6" ht="18" customHeight="1">
      <c r="A1289" s="2">
        <v>1287</v>
      </c>
      <c r="B1289" s="2" t="s">
        <v>602</v>
      </c>
      <c r="C1289" s="2" t="s">
        <v>124</v>
      </c>
      <c r="D1289" s="2" t="str">
        <f>"452615585"</f>
        <v>452615585</v>
      </c>
      <c r="E1289" s="2" t="str">
        <f>"2018-11-01"</f>
        <v>2018-11-01</v>
      </c>
      <c r="F1289" s="2" t="str">
        <f>"2026-12-01"</f>
        <v>2026-12-01</v>
      </c>
    </row>
    <row r="1290" spans="1:6" ht="18" customHeight="1">
      <c r="A1290" s="2">
        <v>1288</v>
      </c>
      <c r="B1290" s="2" t="s">
        <v>583</v>
      </c>
      <c r="C1290" s="2" t="s">
        <v>152</v>
      </c>
      <c r="D1290" s="2" t="str">
        <f>"452615230"</f>
        <v>452615230</v>
      </c>
      <c r="E1290" s="2" t="str">
        <f>"2021-06-01"</f>
        <v>2021-06-01</v>
      </c>
      <c r="F1290" s="2" t="str">
        <f>"2024-05-01"</f>
        <v>2024-05-01</v>
      </c>
    </row>
    <row r="1291" spans="1:6" ht="18" customHeight="1">
      <c r="A1291" s="2">
        <v>1289</v>
      </c>
      <c r="B1291" s="2" t="s">
        <v>584</v>
      </c>
      <c r="C1291" s="2" t="s">
        <v>152</v>
      </c>
      <c r="D1291" s="2" t="str">
        <f>"452615230"</f>
        <v>452615230</v>
      </c>
      <c r="E1291" s="2" t="str">
        <f>"2020-11-01"</f>
        <v>2020-11-01</v>
      </c>
      <c r="F1291" s="2" t="str">
        <f>"2023-10-01"</f>
        <v>2023-10-01</v>
      </c>
    </row>
    <row r="1292" spans="1:6" ht="18" customHeight="1">
      <c r="A1292" s="2">
        <v>1290</v>
      </c>
      <c r="B1292" s="2" t="s">
        <v>585</v>
      </c>
      <c r="C1292" s="2" t="s">
        <v>152</v>
      </c>
      <c r="D1292" s="2" t="str">
        <f>"452615230"</f>
        <v>452615230</v>
      </c>
      <c r="E1292" s="2" t="str">
        <f>"2019-08-01"</f>
        <v>2019-08-01</v>
      </c>
      <c r="F1292" s="2" t="str">
        <f>"2027-07-01"</f>
        <v>2027-07-01</v>
      </c>
    </row>
    <row r="1293" spans="1:6" ht="18" customHeight="1">
      <c r="A1293" s="2">
        <v>1291</v>
      </c>
      <c r="B1293" s="2" t="s">
        <v>586</v>
      </c>
      <c r="C1293" s="2" t="s">
        <v>152</v>
      </c>
      <c r="D1293" s="2" t="str">
        <f>"452615230"</f>
        <v>452615230</v>
      </c>
      <c r="E1293" s="2" t="str">
        <f>"2020-07-01"</f>
        <v>2020-07-01</v>
      </c>
      <c r="F1293" s="2" t="str">
        <f>"2025-06-01"</f>
        <v>2025-06-01</v>
      </c>
    </row>
    <row r="1294" spans="1:6" ht="18" customHeight="1">
      <c r="A1294" s="2">
        <v>1292</v>
      </c>
      <c r="B1294" s="2" t="s">
        <v>587</v>
      </c>
      <c r="C1294" s="2" t="s">
        <v>152</v>
      </c>
      <c r="D1294" s="2" t="str">
        <f>"452615230"</f>
        <v>452615230</v>
      </c>
      <c r="E1294" s="2" t="str">
        <f>"2019-07-01"</f>
        <v>2019-07-01</v>
      </c>
      <c r="F1294" s="2" t="str">
        <f>"2027-06-01"</f>
        <v>2027-06-01</v>
      </c>
    </row>
    <row r="1295" spans="1:6" ht="18" customHeight="1">
      <c r="A1295" s="2">
        <v>1293</v>
      </c>
      <c r="B1295" s="2" t="s">
        <v>588</v>
      </c>
      <c r="C1295" s="2" t="s">
        <v>152</v>
      </c>
      <c r="D1295" s="2" t="str">
        <f>"452615230"</f>
        <v>452615230</v>
      </c>
      <c r="E1295" s="2" t="str">
        <f>"2019-07-01"</f>
        <v>2019-07-01</v>
      </c>
      <c r="F1295" s="2" t="str">
        <f>"2027-06-01"</f>
        <v>2027-06-01</v>
      </c>
    </row>
    <row r="1296" spans="1:6" ht="18" customHeight="1">
      <c r="A1296" s="2">
        <v>1294</v>
      </c>
      <c r="B1296" s="2" t="s">
        <v>589</v>
      </c>
      <c r="C1296" s="2" t="s">
        <v>152</v>
      </c>
      <c r="D1296" s="2" t="str">
        <f>"452615230"</f>
        <v>452615230</v>
      </c>
      <c r="E1296" s="2" t="str">
        <f>"2021-07-01"</f>
        <v>2021-07-01</v>
      </c>
      <c r="F1296" s="2" t="str">
        <f>"2026-06-01"</f>
        <v>2026-06-01</v>
      </c>
    </row>
    <row r="1297" spans="1:6" ht="18" customHeight="1">
      <c r="A1297" s="2">
        <v>1295</v>
      </c>
      <c r="B1297" s="2" t="s">
        <v>590</v>
      </c>
      <c r="C1297" s="2" t="s">
        <v>152</v>
      </c>
      <c r="D1297" s="2" t="str">
        <f>"452615230"</f>
        <v>452615230</v>
      </c>
      <c r="E1297" s="2" t="str">
        <f>"2021-08-01"</f>
        <v>2021-08-01</v>
      </c>
      <c r="F1297" s="2" t="str">
        <f>"2026-07-01"</f>
        <v>2026-07-01</v>
      </c>
    </row>
    <row r="1298" spans="1:6" ht="18" customHeight="1">
      <c r="A1298" s="2">
        <v>1296</v>
      </c>
      <c r="B1298" s="2" t="s">
        <v>591</v>
      </c>
      <c r="C1298" s="2" t="s">
        <v>152</v>
      </c>
      <c r="D1298" s="2" t="str">
        <f>"452615230"</f>
        <v>452615230</v>
      </c>
      <c r="E1298" s="2" t="str">
        <f>"2022-07-01"</f>
        <v>2022-07-01</v>
      </c>
      <c r="F1298" s="2" t="str">
        <f>"2025-06-01"</f>
        <v>2025-06-01</v>
      </c>
    </row>
    <row r="1299" spans="1:6" ht="18" customHeight="1">
      <c r="A1299" s="2">
        <v>1297</v>
      </c>
      <c r="B1299" s="2" t="s">
        <v>580</v>
      </c>
      <c r="C1299" s="2" t="s">
        <v>141</v>
      </c>
      <c r="D1299" s="2" t="str">
        <f>"452615201"</f>
        <v>452615201</v>
      </c>
      <c r="E1299" s="2" t="str">
        <f>"2022-02-01"</f>
        <v>2022-02-01</v>
      </c>
      <c r="F1299" s="2" t="str">
        <f>"2027-01-01"</f>
        <v>2027-01-01</v>
      </c>
    </row>
    <row r="1300" spans="1:6" ht="18" customHeight="1">
      <c r="A1300" s="2">
        <v>1298</v>
      </c>
      <c r="B1300" s="2" t="s">
        <v>581</v>
      </c>
      <c r="C1300" s="2" t="s">
        <v>141</v>
      </c>
      <c r="D1300" s="2" t="str">
        <f>"452615201"</f>
        <v>452615201</v>
      </c>
      <c r="E1300" s="2" t="str">
        <f>"2021-07-01"</f>
        <v>2021-07-01</v>
      </c>
      <c r="F1300" s="2" t="str">
        <f>"2026-06-01"</f>
        <v>2026-06-01</v>
      </c>
    </row>
    <row r="1301" spans="1:6" ht="18" customHeight="1">
      <c r="A1301" s="2">
        <v>1299</v>
      </c>
      <c r="B1301" s="2" t="s">
        <v>582</v>
      </c>
      <c r="C1301" s="2" t="s">
        <v>141</v>
      </c>
      <c r="D1301" s="2" t="str">
        <f>"452615201"</f>
        <v>452615201</v>
      </c>
      <c r="E1301" s="2" t="str">
        <f>"2021-07-01"</f>
        <v>2021-07-01</v>
      </c>
      <c r="F1301" s="2" t="str">
        <f>"2026-06-01"</f>
        <v>2026-06-01</v>
      </c>
    </row>
    <row r="1302" spans="1:6" ht="18" customHeight="1">
      <c r="A1302" s="2">
        <v>1300</v>
      </c>
      <c r="B1302" s="2" t="s">
        <v>576</v>
      </c>
      <c r="C1302" s="2" t="s">
        <v>176</v>
      </c>
      <c r="D1302" s="2" t="str">
        <f>"452615130"</f>
        <v>452615130</v>
      </c>
      <c r="E1302" s="2" t="str">
        <f>"2021-01-01"</f>
        <v>2021-01-01</v>
      </c>
      <c r="F1302" s="2" t="str">
        <f>"2023-01-01"</f>
        <v>2023-01-01</v>
      </c>
    </row>
    <row r="1303" spans="1:6" ht="18" customHeight="1">
      <c r="A1303" s="2">
        <v>1301</v>
      </c>
      <c r="B1303" s="2" t="s">
        <v>577</v>
      </c>
      <c r="C1303" s="2" t="s">
        <v>176</v>
      </c>
      <c r="D1303" s="2" t="str">
        <f>"452615130"</f>
        <v>452615130</v>
      </c>
      <c r="E1303" s="2" t="str">
        <f>"2021-08-01"</f>
        <v>2021-08-01</v>
      </c>
      <c r="F1303" s="2" t="str">
        <f>"2023-08-01"</f>
        <v>2023-08-01</v>
      </c>
    </row>
    <row r="1304" spans="1:6" ht="18" customHeight="1">
      <c r="A1304" s="2">
        <v>1302</v>
      </c>
      <c r="B1304" s="2" t="s">
        <v>578</v>
      </c>
      <c r="C1304" s="2" t="s">
        <v>176</v>
      </c>
      <c r="D1304" s="2" t="str">
        <f>"452615130"</f>
        <v>452615130</v>
      </c>
      <c r="E1304" s="2" t="str">
        <f>"2020-12-01"</f>
        <v>2020-12-01</v>
      </c>
      <c r="F1304" s="2" t="str">
        <f>"2022-12-01"</f>
        <v>2022-12-01</v>
      </c>
    </row>
    <row r="1305" spans="1:6" ht="18" customHeight="1">
      <c r="A1305" s="2">
        <v>1303</v>
      </c>
      <c r="B1305" s="2" t="s">
        <v>579</v>
      </c>
      <c r="C1305" s="2" t="s">
        <v>176</v>
      </c>
      <c r="D1305" s="2" t="str">
        <f>"452615130"</f>
        <v>452615130</v>
      </c>
      <c r="E1305" s="2" t="str">
        <f>"2020-10-01"</f>
        <v>2020-10-01</v>
      </c>
      <c r="F1305" s="2" t="str">
        <f>"2023-10-01"</f>
        <v>2023-10-01</v>
      </c>
    </row>
    <row r="1306" spans="1:6" ht="18" customHeight="1">
      <c r="A1306" s="2">
        <v>1304</v>
      </c>
      <c r="B1306" s="2" t="s">
        <v>568</v>
      </c>
      <c r="C1306" s="2" t="s">
        <v>65</v>
      </c>
      <c r="D1306" s="2" t="str">
        <f>"452614153"</f>
        <v>452614153</v>
      </c>
      <c r="E1306" s="2" t="str">
        <f>"2021-09-01"</f>
        <v>2021-09-01</v>
      </c>
      <c r="F1306" s="2" t="str">
        <f>"2023-09-01"</f>
        <v>2023-09-01</v>
      </c>
    </row>
    <row r="1307" spans="1:6" ht="18" customHeight="1">
      <c r="A1307" s="2">
        <v>1305</v>
      </c>
      <c r="B1307" s="2" t="s">
        <v>569</v>
      </c>
      <c r="C1307" s="2" t="s">
        <v>65</v>
      </c>
      <c r="D1307" s="2" t="str">
        <f>"452614153"</f>
        <v>452614153</v>
      </c>
      <c r="E1307" s="2" t="str">
        <f>"2021-07-01"</f>
        <v>2021-07-01</v>
      </c>
      <c r="F1307" s="2" t="str">
        <f>"2023-07-01"</f>
        <v>2023-07-01</v>
      </c>
    </row>
    <row r="1308" spans="1:6" ht="18" customHeight="1">
      <c r="A1308" s="2">
        <v>1306</v>
      </c>
      <c r="B1308" s="2" t="s">
        <v>570</v>
      </c>
      <c r="C1308" s="2" t="s">
        <v>65</v>
      </c>
      <c r="D1308" s="2" t="str">
        <f>"452614153"</f>
        <v>452614153</v>
      </c>
      <c r="E1308" s="2" t="str">
        <f>"2020-06-01"</f>
        <v>2020-06-01</v>
      </c>
      <c r="F1308" s="2" t="str">
        <f>"2023-06-01"</f>
        <v>2023-06-01</v>
      </c>
    </row>
    <row r="1309" spans="1:6" ht="18" customHeight="1">
      <c r="A1309" s="2">
        <v>1307</v>
      </c>
      <c r="B1309" s="2" t="s">
        <v>571</v>
      </c>
      <c r="C1309" s="2" t="s">
        <v>65</v>
      </c>
      <c r="D1309" s="2" t="str">
        <f>"452614153"</f>
        <v>452614153</v>
      </c>
      <c r="E1309" s="2" t="str">
        <f>"2021-09-01"</f>
        <v>2021-09-01</v>
      </c>
      <c r="F1309" s="2" t="str">
        <f>"2023-09-01"</f>
        <v>2023-09-01</v>
      </c>
    </row>
    <row r="1310" spans="1:6" ht="18" customHeight="1">
      <c r="A1310" s="2">
        <v>1308</v>
      </c>
      <c r="B1310" s="2" t="s">
        <v>572</v>
      </c>
      <c r="C1310" s="2" t="s">
        <v>65</v>
      </c>
      <c r="D1310" s="2" t="str">
        <f>"452614153"</f>
        <v>452614153</v>
      </c>
      <c r="E1310" s="2" t="str">
        <f>"2021-09-01"</f>
        <v>2021-09-01</v>
      </c>
      <c r="F1310" s="2" t="str">
        <f>"2023-09-01"</f>
        <v>2023-09-01</v>
      </c>
    </row>
    <row r="1311" spans="1:6" ht="18" customHeight="1">
      <c r="A1311" s="2">
        <v>1309</v>
      </c>
      <c r="B1311" s="2" t="s">
        <v>573</v>
      </c>
      <c r="C1311" s="2" t="s">
        <v>65</v>
      </c>
      <c r="D1311" s="2" t="str">
        <f>"452614153"</f>
        <v>452614153</v>
      </c>
      <c r="E1311" s="2" t="str">
        <f>"2021-09-01"</f>
        <v>2021-09-01</v>
      </c>
      <c r="F1311" s="2" t="str">
        <f>"2023-09-01"</f>
        <v>2023-09-01</v>
      </c>
    </row>
    <row r="1312" spans="1:6" ht="18" customHeight="1">
      <c r="A1312" s="2">
        <v>1310</v>
      </c>
      <c r="B1312" s="2" t="s">
        <v>574</v>
      </c>
      <c r="C1312" s="2" t="s">
        <v>65</v>
      </c>
      <c r="D1312" s="2" t="str">
        <f>"452614153"</f>
        <v>452614153</v>
      </c>
      <c r="E1312" s="2" t="str">
        <f>"2022-01-01"</f>
        <v>2022-01-01</v>
      </c>
      <c r="F1312" s="2" t="str">
        <f>"2023-01-01"</f>
        <v>2023-01-01</v>
      </c>
    </row>
    <row r="1313" spans="1:6" ht="18" customHeight="1">
      <c r="A1313" s="2">
        <v>1311</v>
      </c>
      <c r="B1313" s="2" t="s">
        <v>575</v>
      </c>
      <c r="C1313" s="2" t="s">
        <v>65</v>
      </c>
      <c r="D1313" s="2" t="str">
        <f>"452614153"</f>
        <v>452614153</v>
      </c>
      <c r="E1313" s="2" t="str">
        <f>"2022-03-01"</f>
        <v>2022-03-01</v>
      </c>
      <c r="F1313" s="2" t="str">
        <f>"2024-03-01"</f>
        <v>2024-03-01</v>
      </c>
    </row>
    <row r="1314" spans="1:6" ht="18" customHeight="1">
      <c r="A1314" s="2">
        <v>1312</v>
      </c>
      <c r="B1314" s="2" t="s">
        <v>567</v>
      </c>
      <c r="C1314" s="2" t="s">
        <v>121</v>
      </c>
      <c r="D1314" s="2" t="str">
        <f>"452614150"</f>
        <v>452614150</v>
      </c>
      <c r="E1314" s="2" t="str">
        <f>"2022-01-01"</f>
        <v>2022-01-01</v>
      </c>
      <c r="F1314" s="2" t="str">
        <f>"2025-12-01"</f>
        <v>2025-12-01</v>
      </c>
    </row>
    <row r="1315" spans="1:6" ht="18" customHeight="1">
      <c r="A1315" s="2">
        <v>1313</v>
      </c>
      <c r="B1315" s="2" t="s">
        <v>565</v>
      </c>
      <c r="C1315" s="2" t="s">
        <v>46</v>
      </c>
      <c r="D1315" s="2" t="str">
        <f>"452614119"</f>
        <v>452614119</v>
      </c>
      <c r="E1315" s="2" t="str">
        <f>"2021-10-01"</f>
        <v>2021-10-01</v>
      </c>
      <c r="F1315" s="2" t="str">
        <f>"2024-10-01"</f>
        <v>2024-10-01</v>
      </c>
    </row>
    <row r="1316" spans="1:6" ht="18" customHeight="1">
      <c r="A1316" s="2">
        <v>1314</v>
      </c>
      <c r="B1316" s="2" t="s">
        <v>566</v>
      </c>
      <c r="C1316" s="2" t="s">
        <v>46</v>
      </c>
      <c r="D1316" s="2" t="str">
        <f>"452614119"</f>
        <v>452614119</v>
      </c>
      <c r="E1316" s="2" t="str">
        <f>"2022-03-01"</f>
        <v>2022-03-01</v>
      </c>
      <c r="F1316" s="2" t="str">
        <f>"2025-03-01"</f>
        <v>2025-03-01</v>
      </c>
    </row>
    <row r="1317" spans="1:6" ht="18" customHeight="1">
      <c r="A1317" s="2">
        <v>1315</v>
      </c>
      <c r="B1317" s="2" t="s">
        <v>562</v>
      </c>
      <c r="C1317" s="2" t="s">
        <v>135</v>
      </c>
      <c r="D1317" s="2" t="str">
        <f>"452614034"</f>
        <v>452614034</v>
      </c>
      <c r="E1317" s="2" t="str">
        <f>"2020-12-01"</f>
        <v>2020-12-01</v>
      </c>
      <c r="F1317" s="2" t="str">
        <f>"2025-12-01"</f>
        <v>2025-12-01</v>
      </c>
    </row>
    <row r="1318" spans="1:6" ht="18" customHeight="1">
      <c r="A1318" s="2">
        <v>1316</v>
      </c>
      <c r="B1318" s="2" t="s">
        <v>563</v>
      </c>
      <c r="C1318" s="2" t="s">
        <v>135</v>
      </c>
      <c r="D1318" s="2" t="str">
        <f>"452614034"</f>
        <v>452614034</v>
      </c>
      <c r="E1318" s="2" t="str">
        <f>"2020-12-01"</f>
        <v>2020-12-01</v>
      </c>
      <c r="F1318" s="2" t="str">
        <f>"2025-12-01"</f>
        <v>2025-12-01</v>
      </c>
    </row>
    <row r="1319" spans="1:6" ht="18" customHeight="1">
      <c r="A1319" s="2">
        <v>1317</v>
      </c>
      <c r="B1319" s="2" t="s">
        <v>564</v>
      </c>
      <c r="C1319" s="2" t="s">
        <v>135</v>
      </c>
      <c r="D1319" s="2" t="str">
        <f>"452614034"</f>
        <v>452614034</v>
      </c>
      <c r="E1319" s="2" t="str">
        <f>"2020-12-01"</f>
        <v>2020-12-01</v>
      </c>
      <c r="F1319" s="2" t="str">
        <f>"2025-12-01"</f>
        <v>2025-12-01</v>
      </c>
    </row>
    <row r="1320" spans="1:6" ht="18" customHeight="1">
      <c r="A1320" s="2">
        <v>1318</v>
      </c>
      <c r="B1320" s="2" t="s">
        <v>559</v>
      </c>
      <c r="C1320" s="2" t="s">
        <v>179</v>
      </c>
      <c r="D1320" s="2" t="str">
        <f>"452613501"</f>
        <v>452613501</v>
      </c>
      <c r="E1320" s="2" t="str">
        <f>"2022-05-01"</f>
        <v>2022-05-01</v>
      </c>
      <c r="F1320" s="2" t="str">
        <f>"2027-04-01"</f>
        <v>2027-04-01</v>
      </c>
    </row>
    <row r="1321" spans="1:6" ht="18" customHeight="1">
      <c r="A1321" s="2">
        <v>1319</v>
      </c>
      <c r="B1321" s="2" t="s">
        <v>560</v>
      </c>
      <c r="C1321" s="2" t="s">
        <v>179</v>
      </c>
      <c r="D1321" s="2" t="str">
        <f>"452613501"</f>
        <v>452613501</v>
      </c>
      <c r="E1321" s="2" t="str">
        <f>"2022-05-01"</f>
        <v>2022-05-01</v>
      </c>
      <c r="F1321" s="2" t="str">
        <f>"2027-04-01"</f>
        <v>2027-04-01</v>
      </c>
    </row>
    <row r="1322" spans="1:6" ht="18" customHeight="1">
      <c r="A1322" s="2">
        <v>1320</v>
      </c>
      <c r="B1322" s="2" t="s">
        <v>561</v>
      </c>
      <c r="C1322" s="2" t="s">
        <v>179</v>
      </c>
      <c r="D1322" s="2" t="str">
        <f>"452613501"</f>
        <v>452613501</v>
      </c>
      <c r="E1322" s="2" t="str">
        <f>"2022-06-01"</f>
        <v>2022-06-01</v>
      </c>
      <c r="F1322" s="2" t="str">
        <f>"2027-05-01"</f>
        <v>2027-05-01</v>
      </c>
    </row>
    <row r="1323" spans="1:6" ht="18" customHeight="1">
      <c r="A1323" s="2">
        <v>1321</v>
      </c>
      <c r="B1323" s="2" t="s">
        <v>558</v>
      </c>
      <c r="C1323" s="2" t="s">
        <v>133</v>
      </c>
      <c r="D1323" s="2" t="str">
        <f>"452613177"</f>
        <v>452613177</v>
      </c>
      <c r="E1323" s="2" t="str">
        <f>"2020-11-01"</f>
        <v>2020-11-01</v>
      </c>
      <c r="F1323" s="2" t="str">
        <f>"2024-05-01"</f>
        <v>2024-05-01</v>
      </c>
    </row>
    <row r="1324" spans="1:6" ht="18" customHeight="1">
      <c r="A1324" s="2">
        <v>1322</v>
      </c>
      <c r="B1324" s="2" t="s">
        <v>556</v>
      </c>
      <c r="C1324" s="2" t="s">
        <v>177</v>
      </c>
      <c r="D1324" s="2" t="str">
        <f>"452612769"</f>
        <v>452612769</v>
      </c>
      <c r="E1324" s="2" t="str">
        <f>"2022-01-01"</f>
        <v>2022-01-01</v>
      </c>
      <c r="F1324" s="2" t="str">
        <f>"2026-12-01"</f>
        <v>2026-12-01</v>
      </c>
    </row>
    <row r="1325" spans="1:6" ht="18" customHeight="1">
      <c r="A1325" s="2">
        <v>1323</v>
      </c>
      <c r="B1325" s="2" t="s">
        <v>557</v>
      </c>
      <c r="C1325" s="2" t="s">
        <v>177</v>
      </c>
      <c r="D1325" s="2" t="str">
        <f>"452612769"</f>
        <v>452612769</v>
      </c>
      <c r="E1325" s="2" t="str">
        <f>"2022-01-01"</f>
        <v>2022-01-01</v>
      </c>
      <c r="F1325" s="2" t="str">
        <f>"2026-12-01"</f>
        <v>2026-12-01</v>
      </c>
    </row>
    <row r="1326" spans="1:6" ht="18" customHeight="1">
      <c r="A1326" s="2">
        <v>1324</v>
      </c>
      <c r="B1326" s="2" t="s">
        <v>555</v>
      </c>
      <c r="C1326" s="2" t="s">
        <v>72</v>
      </c>
      <c r="D1326" s="2" t="str">
        <f>"452612227"</f>
        <v>452612227</v>
      </c>
      <c r="E1326" s="2" t="str">
        <f>"2019-08-01"</f>
        <v>2019-08-01</v>
      </c>
      <c r="F1326" s="2" t="str">
        <f>"2023-02-01"</f>
        <v>2023-02-01</v>
      </c>
    </row>
    <row r="1327" spans="1:6" ht="18" customHeight="1">
      <c r="A1327" s="2">
        <v>1325</v>
      </c>
      <c r="B1327" s="2" t="s">
        <v>529</v>
      </c>
      <c r="C1327" s="2" t="s">
        <v>129</v>
      </c>
      <c r="D1327" s="2" t="str">
        <f>"452612153"</f>
        <v>452612153</v>
      </c>
      <c r="E1327" s="2" t="str">
        <f>"2016-09-01"</f>
        <v>2016-09-01</v>
      </c>
      <c r="F1327" s="2" t="str">
        <f>"2024-12-01"</f>
        <v>2024-12-01</v>
      </c>
    </row>
    <row r="1328" spans="1:6" ht="18" customHeight="1">
      <c r="A1328" s="2">
        <v>1326</v>
      </c>
      <c r="B1328" s="2" t="s">
        <v>552</v>
      </c>
      <c r="C1328" s="2" t="s">
        <v>129</v>
      </c>
      <c r="D1328" s="2" t="str">
        <f>"452612153"</f>
        <v>452612153</v>
      </c>
      <c r="E1328" s="2" t="str">
        <f>"2012-02-01"</f>
        <v>2012-02-01</v>
      </c>
      <c r="F1328" s="2" t="str">
        <f>"2022-08-01"</f>
        <v>2022-08-01</v>
      </c>
    </row>
    <row r="1329" spans="1:6" ht="18" customHeight="1">
      <c r="A1329" s="2">
        <v>1327</v>
      </c>
      <c r="B1329" s="2" t="s">
        <v>553</v>
      </c>
      <c r="C1329" s="2" t="s">
        <v>129</v>
      </c>
      <c r="D1329" s="2" t="str">
        <f>"452612153"</f>
        <v>452612153</v>
      </c>
      <c r="E1329" s="2" t="str">
        <f>"2022-01-01"</f>
        <v>2022-01-01</v>
      </c>
      <c r="F1329" s="2" t="str">
        <f>"2023-04-01"</f>
        <v>2023-04-01</v>
      </c>
    </row>
    <row r="1330" spans="1:6" ht="18" customHeight="1">
      <c r="A1330" s="2">
        <v>1328</v>
      </c>
      <c r="B1330" s="2" t="s">
        <v>554</v>
      </c>
      <c r="C1330" s="2" t="s">
        <v>129</v>
      </c>
      <c r="D1330" s="2" t="str">
        <f>"452612153"</f>
        <v>452612153</v>
      </c>
      <c r="E1330" s="2" t="str">
        <f>"2021-10-01"</f>
        <v>2021-10-01</v>
      </c>
      <c r="F1330" s="2" t="str">
        <f>"2022-09-01"</f>
        <v>2022-09-01</v>
      </c>
    </row>
    <row r="1331" spans="1:6" ht="18" customHeight="1">
      <c r="A1331" s="2">
        <v>1329</v>
      </c>
      <c r="B1331" s="2" t="s">
        <v>550</v>
      </c>
      <c r="C1331" s="2" t="s">
        <v>90</v>
      </c>
      <c r="D1331" s="2" t="str">
        <f>"452611809"</f>
        <v>452611809</v>
      </c>
      <c r="E1331" s="2" t="str">
        <f>"2021-01-01"</f>
        <v>2021-01-01</v>
      </c>
      <c r="F1331" s="2" t="str">
        <f>"2022-12-01"</f>
        <v>2022-12-01</v>
      </c>
    </row>
    <row r="1332" spans="1:6" ht="18" customHeight="1">
      <c r="A1332" s="2">
        <v>1330</v>
      </c>
      <c r="B1332" s="2" t="s">
        <v>551</v>
      </c>
      <c r="C1332" s="2" t="s">
        <v>90</v>
      </c>
      <c r="D1332" s="2" t="str">
        <f>"452611809"</f>
        <v>452611809</v>
      </c>
      <c r="E1332" s="2" t="str">
        <f>"2021-09-01"</f>
        <v>2021-09-01</v>
      </c>
      <c r="F1332" s="2" t="str">
        <f>"2023-08-01"</f>
        <v>2023-08-01</v>
      </c>
    </row>
    <row r="1333" spans="1:6" ht="18" customHeight="1">
      <c r="A1333" s="2">
        <v>1331</v>
      </c>
      <c r="B1333" s="2" t="s">
        <v>548</v>
      </c>
      <c r="C1333" s="2" t="s">
        <v>56</v>
      </c>
      <c r="D1333" s="2" t="str">
        <f>"452611525"</f>
        <v>452611525</v>
      </c>
      <c r="E1333" s="2" t="str">
        <f>"2021-07-01"</f>
        <v>2021-07-01</v>
      </c>
      <c r="F1333" s="2" t="str">
        <f>"2026-06-01"</f>
        <v>2026-06-01</v>
      </c>
    </row>
    <row r="1334" spans="1:6" ht="18" customHeight="1">
      <c r="A1334" s="2">
        <v>1332</v>
      </c>
      <c r="B1334" s="2" t="s">
        <v>549</v>
      </c>
      <c r="C1334" s="2" t="s">
        <v>56</v>
      </c>
      <c r="D1334" s="2" t="str">
        <f>"452611525"</f>
        <v>452611525</v>
      </c>
      <c r="E1334" s="2" t="str">
        <f>"2019-04-01"</f>
        <v>2019-04-01</v>
      </c>
      <c r="F1334" s="2" t="str">
        <f>"2024-03-01"</f>
        <v>2024-03-01</v>
      </c>
    </row>
    <row r="1335" spans="1:6" ht="18" customHeight="1">
      <c r="A1335" s="2">
        <v>1333</v>
      </c>
      <c r="B1335" s="2" t="s">
        <v>543</v>
      </c>
      <c r="C1335" s="2" t="s">
        <v>35</v>
      </c>
      <c r="D1335" s="2" t="str">
        <f>"452611490"</f>
        <v>452611490</v>
      </c>
      <c r="E1335" s="2" t="str">
        <f>"2021-10-01"</f>
        <v>2021-10-01</v>
      </c>
      <c r="F1335" s="2" t="str">
        <f>"2024-09-01"</f>
        <v>2024-09-01</v>
      </c>
    </row>
    <row r="1336" spans="1:6" ht="18" customHeight="1">
      <c r="A1336" s="2">
        <v>1334</v>
      </c>
      <c r="B1336" s="2" t="s">
        <v>544</v>
      </c>
      <c r="C1336" s="2" t="s">
        <v>35</v>
      </c>
      <c r="D1336" s="2" t="str">
        <f>"452611490"</f>
        <v>452611490</v>
      </c>
      <c r="E1336" s="2" t="str">
        <f>"2019-01-01"</f>
        <v>2019-01-01</v>
      </c>
      <c r="F1336" s="2" t="str">
        <f>"2022-12-01"</f>
        <v>2022-12-01</v>
      </c>
    </row>
    <row r="1337" spans="1:6" ht="18" customHeight="1">
      <c r="A1337" s="2">
        <v>1335</v>
      </c>
      <c r="B1337" s="2" t="s">
        <v>545</v>
      </c>
      <c r="C1337" s="2" t="s">
        <v>35</v>
      </c>
      <c r="D1337" s="2" t="str">
        <f>"452611490"</f>
        <v>452611490</v>
      </c>
      <c r="E1337" s="2" t="str">
        <f>"2020-10-01"</f>
        <v>2020-10-01</v>
      </c>
      <c r="F1337" s="2" t="str">
        <f>"2023-09-01"</f>
        <v>2023-09-01</v>
      </c>
    </row>
    <row r="1338" spans="1:6" ht="18" customHeight="1">
      <c r="A1338" s="2">
        <v>1336</v>
      </c>
      <c r="B1338" s="2" t="s">
        <v>546</v>
      </c>
      <c r="C1338" s="2" t="s">
        <v>35</v>
      </c>
      <c r="D1338" s="2" t="str">
        <f>"452611490"</f>
        <v>452611490</v>
      </c>
      <c r="E1338" s="2" t="str">
        <f>"2020-07-01"</f>
        <v>2020-07-01</v>
      </c>
      <c r="F1338" s="2" t="str">
        <f>"2023-06-01"</f>
        <v>2023-06-01</v>
      </c>
    </row>
    <row r="1339" spans="1:6" ht="18" customHeight="1">
      <c r="A1339" s="2">
        <v>1337</v>
      </c>
      <c r="B1339" s="2" t="s">
        <v>547</v>
      </c>
      <c r="C1339" s="2" t="s">
        <v>35</v>
      </c>
      <c r="D1339" s="2" t="str">
        <f>"452611490"</f>
        <v>452611490</v>
      </c>
      <c r="E1339" s="2" t="str">
        <f>"2022-02-01"</f>
        <v>2022-02-01</v>
      </c>
      <c r="F1339" s="2" t="str">
        <f>"2025-02-01"</f>
        <v>2025-02-01</v>
      </c>
    </row>
    <row r="1340" spans="1:6" ht="18" customHeight="1">
      <c r="A1340" s="2">
        <v>1338</v>
      </c>
      <c r="B1340" s="2" t="s">
        <v>542</v>
      </c>
      <c r="C1340" s="2" t="s">
        <v>153</v>
      </c>
      <c r="D1340" s="2" t="str">
        <f>"452611192"</f>
        <v>452611192</v>
      </c>
      <c r="E1340" s="2" t="str">
        <f>"2019-01-01"</f>
        <v>2019-01-01</v>
      </c>
      <c r="F1340" s="2" t="str">
        <f>"2025-12-01"</f>
        <v>2025-12-01</v>
      </c>
    </row>
    <row r="1341" spans="1:6" ht="18" customHeight="1">
      <c r="A1341" s="2">
        <v>1339</v>
      </c>
      <c r="B1341" s="2" t="s">
        <v>540</v>
      </c>
      <c r="C1341" s="2" t="s">
        <v>145</v>
      </c>
      <c r="D1341" s="2" t="str">
        <f>"452610516"</f>
        <v>452610516</v>
      </c>
      <c r="E1341" s="2" t="str">
        <f>"2019-01-01"</f>
        <v>2019-01-01</v>
      </c>
      <c r="F1341" s="2" t="str">
        <f>"2024-01-01"</f>
        <v>2024-01-01</v>
      </c>
    </row>
    <row r="1342" spans="1:6" ht="18" customHeight="1">
      <c r="A1342" s="2">
        <v>1340</v>
      </c>
      <c r="B1342" s="2" t="s">
        <v>541</v>
      </c>
      <c r="C1342" s="2" t="s">
        <v>145</v>
      </c>
      <c r="D1342" s="2" t="str">
        <f>"452610516"</f>
        <v>452610516</v>
      </c>
      <c r="E1342" s="2" t="str">
        <f>"2020-05-01"</f>
        <v>2020-05-01</v>
      </c>
      <c r="F1342" s="2" t="str">
        <f>"2025-05-01"</f>
        <v>2025-05-01</v>
      </c>
    </row>
    <row r="1343" spans="1:6" ht="18" customHeight="1">
      <c r="A1343" s="2">
        <v>1341</v>
      </c>
      <c r="B1343" s="2" t="s">
        <v>528</v>
      </c>
      <c r="C1343" s="2" t="s">
        <v>54</v>
      </c>
      <c r="D1343" s="2" t="str">
        <f>"452610288"</f>
        <v>452610288</v>
      </c>
      <c r="E1343" s="2" t="str">
        <f>"2022-07-01"</f>
        <v>2022-07-01</v>
      </c>
      <c r="F1343" s="2" t="str">
        <f>"2027-06-01"</f>
        <v>2027-06-01</v>
      </c>
    </row>
    <row r="1344" spans="1:6" ht="18" customHeight="1">
      <c r="A1344" s="2">
        <v>1342</v>
      </c>
      <c r="B1344" s="2" t="s">
        <v>529</v>
      </c>
      <c r="C1344" s="2" t="s">
        <v>54</v>
      </c>
      <c r="D1344" s="2" t="str">
        <f>"452610288"</f>
        <v>452610288</v>
      </c>
      <c r="E1344" s="2" t="str">
        <f>"2022-01-01"</f>
        <v>2022-01-01</v>
      </c>
      <c r="F1344" s="2" t="str">
        <f>"2024-12-01"</f>
        <v>2024-12-01</v>
      </c>
    </row>
    <row r="1345" spans="1:6" ht="18" customHeight="1">
      <c r="A1345" s="2">
        <v>1343</v>
      </c>
      <c r="B1345" s="2" t="s">
        <v>530</v>
      </c>
      <c r="C1345" s="2" t="s">
        <v>54</v>
      </c>
      <c r="D1345" s="2" t="str">
        <f>"452610288"</f>
        <v>452610288</v>
      </c>
      <c r="E1345" s="2" t="str">
        <f>"2021-07-01"</f>
        <v>2021-07-01</v>
      </c>
      <c r="F1345" s="2" t="str">
        <f>"2024-07-01"</f>
        <v>2024-07-01</v>
      </c>
    </row>
    <row r="1346" spans="1:6" ht="18" customHeight="1">
      <c r="A1346" s="2">
        <v>1344</v>
      </c>
      <c r="B1346" s="2" t="s">
        <v>531</v>
      </c>
      <c r="C1346" s="2" t="s">
        <v>54</v>
      </c>
      <c r="D1346" s="2" t="str">
        <f>"452610288"</f>
        <v>452610288</v>
      </c>
      <c r="E1346" s="2" t="str">
        <f>"2022-08-01"</f>
        <v>2022-08-01</v>
      </c>
      <c r="F1346" s="2" t="str">
        <f>"2027-12-01"</f>
        <v>2027-12-01</v>
      </c>
    </row>
    <row r="1347" spans="1:6" ht="18" customHeight="1">
      <c r="A1347" s="2">
        <v>1345</v>
      </c>
      <c r="B1347" s="2" t="s">
        <v>532</v>
      </c>
      <c r="C1347" s="2" t="s">
        <v>54</v>
      </c>
      <c r="D1347" s="2" t="str">
        <f>"452610288"</f>
        <v>452610288</v>
      </c>
      <c r="E1347" s="2" t="str">
        <f>"2022-03-01"</f>
        <v>2022-03-01</v>
      </c>
      <c r="F1347" s="2" t="str">
        <f>"2025-02-01"</f>
        <v>2025-02-01</v>
      </c>
    </row>
    <row r="1348" spans="1:6" ht="18" customHeight="1">
      <c r="A1348" s="2">
        <v>1346</v>
      </c>
      <c r="B1348" s="2" t="s">
        <v>533</v>
      </c>
      <c r="C1348" s="2" t="s">
        <v>54</v>
      </c>
      <c r="D1348" s="2" t="str">
        <f>"452610288"</f>
        <v>452610288</v>
      </c>
      <c r="E1348" s="2" t="str">
        <f>"2022-01-01"</f>
        <v>2022-01-01</v>
      </c>
      <c r="F1348" s="2" t="str">
        <f>"2024-12-01"</f>
        <v>2024-12-01</v>
      </c>
    </row>
    <row r="1349" spans="1:6" ht="18" customHeight="1">
      <c r="A1349" s="2">
        <v>1347</v>
      </c>
      <c r="B1349" s="2" t="s">
        <v>534</v>
      </c>
      <c r="C1349" s="2" t="s">
        <v>54</v>
      </c>
      <c r="D1349" s="2" t="str">
        <f>"452610288"</f>
        <v>452610288</v>
      </c>
      <c r="E1349" s="2" t="str">
        <f>"2022-04-01"</f>
        <v>2022-04-01</v>
      </c>
      <c r="F1349" s="2" t="str">
        <f>"2025-03-01"</f>
        <v>2025-03-01</v>
      </c>
    </row>
    <row r="1350" spans="1:6" ht="18" customHeight="1">
      <c r="A1350" s="2">
        <v>1348</v>
      </c>
      <c r="B1350" s="2" t="s">
        <v>535</v>
      </c>
      <c r="C1350" s="2" t="s">
        <v>54</v>
      </c>
      <c r="D1350" s="2" t="str">
        <f>"452610288"</f>
        <v>452610288</v>
      </c>
      <c r="E1350" s="2" t="str">
        <f>"2021-10-01"</f>
        <v>2021-10-01</v>
      </c>
      <c r="F1350" s="2" t="str">
        <f>"2023-09-01"</f>
        <v>2023-09-01</v>
      </c>
    </row>
    <row r="1351" spans="1:6" ht="18" customHeight="1">
      <c r="A1351" s="2">
        <v>1349</v>
      </c>
      <c r="B1351" s="2" t="s">
        <v>536</v>
      </c>
      <c r="C1351" s="2" t="s">
        <v>54</v>
      </c>
      <c r="D1351" s="2" t="str">
        <f>"452610288"</f>
        <v>452610288</v>
      </c>
      <c r="E1351" s="2" t="str">
        <f>"2021-09-01"</f>
        <v>2021-09-01</v>
      </c>
      <c r="F1351" s="2" t="str">
        <f>"2024-09-01"</f>
        <v>2024-09-01</v>
      </c>
    </row>
    <row r="1352" spans="1:6" ht="18" customHeight="1">
      <c r="A1352" s="2">
        <v>1350</v>
      </c>
      <c r="B1352" s="2" t="s">
        <v>537</v>
      </c>
      <c r="C1352" s="2" t="s">
        <v>54</v>
      </c>
      <c r="D1352" s="2" t="str">
        <f>"452610288"</f>
        <v>452610288</v>
      </c>
      <c r="E1352" s="2" t="str">
        <f>"2021-09-01"</f>
        <v>2021-09-01</v>
      </c>
      <c r="F1352" s="2" t="str">
        <f>"2024-09-01"</f>
        <v>2024-09-01</v>
      </c>
    </row>
    <row r="1353" spans="1:6" ht="18" customHeight="1">
      <c r="A1353" s="2">
        <v>1351</v>
      </c>
      <c r="B1353" s="2" t="s">
        <v>538</v>
      </c>
      <c r="C1353" s="2" t="s">
        <v>54</v>
      </c>
      <c r="D1353" s="2" t="str">
        <f>"452610288"</f>
        <v>452610288</v>
      </c>
      <c r="E1353" s="2" t="str">
        <f>"2022-08-01"</f>
        <v>2022-08-01</v>
      </c>
      <c r="F1353" s="2" t="str">
        <f>"2024-12-01"</f>
        <v>2024-12-01</v>
      </c>
    </row>
    <row r="1354" spans="1:6" ht="18" customHeight="1">
      <c r="A1354" s="2">
        <v>1352</v>
      </c>
      <c r="B1354" s="2" t="s">
        <v>539</v>
      </c>
      <c r="C1354" s="2" t="s">
        <v>54</v>
      </c>
      <c r="D1354" s="2" t="str">
        <f>"452610288"</f>
        <v>452610288</v>
      </c>
      <c r="E1354" s="2" t="str">
        <f>"2022-04-01"</f>
        <v>2022-04-01</v>
      </c>
      <c r="F1354" s="2" t="str">
        <f>"2025-03-01"</f>
        <v>2025-03-01</v>
      </c>
    </row>
    <row r="1355" spans="1:6" ht="18" customHeight="1">
      <c r="A1355" s="2">
        <v>1353</v>
      </c>
      <c r="B1355" s="2" t="s">
        <v>523</v>
      </c>
      <c r="C1355" s="2" t="s">
        <v>29</v>
      </c>
      <c r="D1355" s="2" t="str">
        <f>"452609827"</f>
        <v>452609827</v>
      </c>
      <c r="E1355" s="2" t="str">
        <f>"2021-07-01"</f>
        <v>2021-07-01</v>
      </c>
      <c r="F1355" s="2" t="str">
        <f>"2024-03-01"</f>
        <v>2024-03-01</v>
      </c>
    </row>
    <row r="1356" spans="1:6" ht="18" customHeight="1">
      <c r="A1356" s="2">
        <v>1354</v>
      </c>
      <c r="B1356" s="2" t="s">
        <v>524</v>
      </c>
      <c r="C1356" s="2" t="s">
        <v>29</v>
      </c>
      <c r="D1356" s="2" t="str">
        <f>"452609827"</f>
        <v>452609827</v>
      </c>
      <c r="E1356" s="2" t="str">
        <f>"2021-11-01"</f>
        <v>2021-11-01</v>
      </c>
      <c r="F1356" s="2" t="str">
        <f>"2024-11-01"</f>
        <v>2024-11-01</v>
      </c>
    </row>
    <row r="1357" spans="1:6" ht="18" customHeight="1">
      <c r="A1357" s="2">
        <v>1355</v>
      </c>
      <c r="B1357" s="2" t="s">
        <v>525</v>
      </c>
      <c r="C1357" s="2" t="s">
        <v>29</v>
      </c>
      <c r="D1357" s="2" t="str">
        <f>"452609827"</f>
        <v>452609827</v>
      </c>
      <c r="E1357" s="2" t="str">
        <f>"2016-08-01"</f>
        <v>2016-08-01</v>
      </c>
      <c r="F1357" s="2" t="str">
        <f>"2025-08-01"</f>
        <v>2025-08-01</v>
      </c>
    </row>
    <row r="1358" spans="1:6" ht="18" customHeight="1">
      <c r="A1358" s="2">
        <v>1356</v>
      </c>
      <c r="B1358" s="2" t="s">
        <v>526</v>
      </c>
      <c r="C1358" s="2" t="s">
        <v>29</v>
      </c>
      <c r="D1358" s="2" t="str">
        <f>"452609827"</f>
        <v>452609827</v>
      </c>
      <c r="E1358" s="2" t="str">
        <f>"2022-03-01"</f>
        <v>2022-03-01</v>
      </c>
      <c r="F1358" s="2" t="str">
        <f>"2025-02-01"</f>
        <v>2025-02-01</v>
      </c>
    </row>
    <row r="1359" spans="1:6" ht="18" customHeight="1">
      <c r="A1359" s="2">
        <v>1357</v>
      </c>
      <c r="B1359" s="2" t="s">
        <v>527</v>
      </c>
      <c r="C1359" s="2" t="s">
        <v>29</v>
      </c>
      <c r="D1359" s="2" t="str">
        <f>"452609827"</f>
        <v>452609827</v>
      </c>
      <c r="E1359" s="2" t="str">
        <f>"2022-03-01"</f>
        <v>2022-03-01</v>
      </c>
      <c r="F1359" s="2" t="str">
        <f>"2025-03-01"</f>
        <v>2025-03-01</v>
      </c>
    </row>
    <row r="1360" spans="1:6" ht="18" customHeight="1">
      <c r="A1360" s="2">
        <v>1358</v>
      </c>
      <c r="B1360" s="2" t="s">
        <v>521</v>
      </c>
      <c r="C1360" s="2" t="s">
        <v>62</v>
      </c>
      <c r="D1360" s="2" t="str">
        <f>"452609193"</f>
        <v>452609193</v>
      </c>
      <c r="E1360" s="2" t="str">
        <f>"2021-12-01"</f>
        <v>2021-12-01</v>
      </c>
      <c r="F1360" s="2" t="str">
        <f>"2022-12-01"</f>
        <v>2022-12-01</v>
      </c>
    </row>
    <row r="1361" spans="1:6" ht="18" customHeight="1">
      <c r="A1361" s="2">
        <v>1359</v>
      </c>
      <c r="B1361" s="2" t="s">
        <v>522</v>
      </c>
      <c r="C1361" s="2" t="s">
        <v>62</v>
      </c>
      <c r="D1361" s="2" t="str">
        <f>"452609193"</f>
        <v>452609193</v>
      </c>
      <c r="E1361" s="2" t="str">
        <f>"2021-01-01"</f>
        <v>2021-01-01</v>
      </c>
      <c r="F1361" s="2" t="str">
        <f>"2023-12-01"</f>
        <v>2023-12-01</v>
      </c>
    </row>
    <row r="1362" spans="1:6" ht="18" customHeight="1">
      <c r="A1362" s="2">
        <v>1360</v>
      </c>
      <c r="B1362" s="2" t="s">
        <v>505</v>
      </c>
      <c r="C1362" s="2" t="s">
        <v>85</v>
      </c>
      <c r="D1362" s="2" t="str">
        <f>"452608682"</f>
        <v>452608682</v>
      </c>
      <c r="E1362" s="2" t="str">
        <f>"2022-01-01"</f>
        <v>2022-01-01</v>
      </c>
      <c r="F1362" s="2" t="str">
        <f>"2022-12-01"</f>
        <v>2022-12-01</v>
      </c>
    </row>
    <row r="1363" spans="1:6" ht="18" customHeight="1">
      <c r="A1363" s="2">
        <v>1361</v>
      </c>
      <c r="B1363" s="2" t="s">
        <v>506</v>
      </c>
      <c r="C1363" s="2" t="s">
        <v>85</v>
      </c>
      <c r="D1363" s="2" t="str">
        <f>"452608682"</f>
        <v>452608682</v>
      </c>
      <c r="E1363" s="2" t="str">
        <f>"2022-01-01"</f>
        <v>2022-01-01</v>
      </c>
      <c r="F1363" s="2" t="str">
        <f>"2022-12-01"</f>
        <v>2022-12-01</v>
      </c>
    </row>
    <row r="1364" spans="1:6" ht="18" customHeight="1">
      <c r="A1364" s="2">
        <v>1362</v>
      </c>
      <c r="B1364" s="2" t="s">
        <v>507</v>
      </c>
      <c r="C1364" s="2" t="s">
        <v>85</v>
      </c>
      <c r="D1364" s="2" t="str">
        <f>"452608682"</f>
        <v>452608682</v>
      </c>
      <c r="E1364" s="2" t="str">
        <f>"2022-01-01"</f>
        <v>2022-01-01</v>
      </c>
      <c r="F1364" s="2" t="str">
        <f>"2022-12-01"</f>
        <v>2022-12-01</v>
      </c>
    </row>
    <row r="1365" spans="1:6" ht="18" customHeight="1">
      <c r="A1365" s="2">
        <v>1363</v>
      </c>
      <c r="B1365" s="2" t="s">
        <v>508</v>
      </c>
      <c r="C1365" s="2" t="s">
        <v>85</v>
      </c>
      <c r="D1365" s="2" t="str">
        <f>"452608682"</f>
        <v>452608682</v>
      </c>
      <c r="E1365" s="2" t="str">
        <f>"2022-01-01"</f>
        <v>2022-01-01</v>
      </c>
      <c r="F1365" s="2" t="str">
        <f>"2022-12-01"</f>
        <v>2022-12-01</v>
      </c>
    </row>
    <row r="1366" spans="1:6" ht="18" customHeight="1">
      <c r="A1366" s="2">
        <v>1364</v>
      </c>
      <c r="B1366" s="2" t="s">
        <v>509</v>
      </c>
      <c r="C1366" s="2" t="s">
        <v>85</v>
      </c>
      <c r="D1366" s="2" t="str">
        <f>"452608682"</f>
        <v>452608682</v>
      </c>
      <c r="E1366" s="2" t="str">
        <f>"2022-01-01"</f>
        <v>2022-01-01</v>
      </c>
      <c r="F1366" s="2" t="str">
        <f>"2022-12-01"</f>
        <v>2022-12-01</v>
      </c>
    </row>
    <row r="1367" spans="1:6" ht="18" customHeight="1">
      <c r="A1367" s="2">
        <v>1365</v>
      </c>
      <c r="B1367" s="2" t="s">
        <v>510</v>
      </c>
      <c r="C1367" s="2" t="s">
        <v>85</v>
      </c>
      <c r="D1367" s="2" t="str">
        <f>"452608682"</f>
        <v>452608682</v>
      </c>
      <c r="E1367" s="2" t="str">
        <f>"2022-01-01"</f>
        <v>2022-01-01</v>
      </c>
      <c r="F1367" s="2" t="str">
        <f>"2022-12-01"</f>
        <v>2022-12-01</v>
      </c>
    </row>
    <row r="1368" spans="1:6" ht="18" customHeight="1">
      <c r="A1368" s="2">
        <v>1366</v>
      </c>
      <c r="B1368" s="2" t="s">
        <v>511</v>
      </c>
      <c r="C1368" s="2" t="s">
        <v>85</v>
      </c>
      <c r="D1368" s="2" t="str">
        <f>"452608682"</f>
        <v>452608682</v>
      </c>
      <c r="E1368" s="2" t="str">
        <f>"2022-01-01"</f>
        <v>2022-01-01</v>
      </c>
      <c r="F1368" s="2" t="str">
        <f>"2022-12-01"</f>
        <v>2022-12-01</v>
      </c>
    </row>
    <row r="1369" spans="1:6" ht="18" customHeight="1">
      <c r="A1369" s="2">
        <v>1367</v>
      </c>
      <c r="B1369" s="2" t="s">
        <v>512</v>
      </c>
      <c r="C1369" s="2" t="s">
        <v>85</v>
      </c>
      <c r="D1369" s="2" t="str">
        <f>"452608682"</f>
        <v>452608682</v>
      </c>
      <c r="E1369" s="2" t="str">
        <f>"2022-01-01"</f>
        <v>2022-01-01</v>
      </c>
      <c r="F1369" s="2" t="str">
        <f>"2022-12-01"</f>
        <v>2022-12-01</v>
      </c>
    </row>
    <row r="1370" spans="1:6" ht="18" customHeight="1">
      <c r="A1370" s="2">
        <v>1368</v>
      </c>
      <c r="B1370" s="2" t="s">
        <v>513</v>
      </c>
      <c r="C1370" s="2" t="s">
        <v>85</v>
      </c>
      <c r="D1370" s="2" t="str">
        <f>"452608682"</f>
        <v>452608682</v>
      </c>
      <c r="E1370" s="2" t="str">
        <f>"2022-01-01"</f>
        <v>2022-01-01</v>
      </c>
      <c r="F1370" s="2" t="str">
        <f>"2022-12-01"</f>
        <v>2022-12-01</v>
      </c>
    </row>
    <row r="1371" spans="1:6" ht="18" customHeight="1">
      <c r="A1371" s="2">
        <v>1369</v>
      </c>
      <c r="B1371" s="2" t="s">
        <v>514</v>
      </c>
      <c r="C1371" s="2" t="s">
        <v>85</v>
      </c>
      <c r="D1371" s="2" t="str">
        <f>"452608682"</f>
        <v>452608682</v>
      </c>
      <c r="E1371" s="2" t="str">
        <f>"2022-01-01"</f>
        <v>2022-01-01</v>
      </c>
      <c r="F1371" s="2" t="str">
        <f>"2022-12-01"</f>
        <v>2022-12-01</v>
      </c>
    </row>
    <row r="1372" spans="1:6" ht="18" customHeight="1">
      <c r="A1372" s="2">
        <v>1370</v>
      </c>
      <c r="B1372" s="2" t="s">
        <v>515</v>
      </c>
      <c r="C1372" s="2" t="s">
        <v>85</v>
      </c>
      <c r="D1372" s="2" t="str">
        <f>"452608682"</f>
        <v>452608682</v>
      </c>
      <c r="E1372" s="2" t="str">
        <f>"2022-01-01"</f>
        <v>2022-01-01</v>
      </c>
      <c r="F1372" s="2" t="str">
        <f>"2022-12-01"</f>
        <v>2022-12-01</v>
      </c>
    </row>
    <row r="1373" spans="1:6" ht="18" customHeight="1">
      <c r="A1373" s="2">
        <v>1371</v>
      </c>
      <c r="B1373" s="2" t="s">
        <v>516</v>
      </c>
      <c r="C1373" s="2" t="s">
        <v>85</v>
      </c>
      <c r="D1373" s="2" t="str">
        <f>"452608682"</f>
        <v>452608682</v>
      </c>
      <c r="E1373" s="2" t="str">
        <f>"2022-01-01"</f>
        <v>2022-01-01</v>
      </c>
      <c r="F1373" s="2" t="str">
        <f>"2022-12-01"</f>
        <v>2022-12-01</v>
      </c>
    </row>
    <row r="1374" spans="1:6" ht="18" customHeight="1">
      <c r="A1374" s="2">
        <v>1372</v>
      </c>
      <c r="B1374" s="2" t="s">
        <v>517</v>
      </c>
      <c r="C1374" s="2" t="s">
        <v>85</v>
      </c>
      <c r="D1374" s="2" t="str">
        <f>"452608682"</f>
        <v>452608682</v>
      </c>
      <c r="E1374" s="2" t="str">
        <f>"2022-01-01"</f>
        <v>2022-01-01</v>
      </c>
      <c r="F1374" s="2" t="str">
        <f>"2022-12-01"</f>
        <v>2022-12-01</v>
      </c>
    </row>
    <row r="1375" spans="1:6" ht="18" customHeight="1">
      <c r="A1375" s="2">
        <v>1373</v>
      </c>
      <c r="B1375" s="2" t="s">
        <v>518</v>
      </c>
      <c r="C1375" s="2" t="s">
        <v>85</v>
      </c>
      <c r="D1375" s="2" t="str">
        <f>"452608682"</f>
        <v>452608682</v>
      </c>
      <c r="E1375" s="2" t="str">
        <f>"2022-01-01"</f>
        <v>2022-01-01</v>
      </c>
      <c r="F1375" s="2" t="str">
        <f>"2022-12-01"</f>
        <v>2022-12-01</v>
      </c>
    </row>
    <row r="1376" spans="1:6" ht="18" customHeight="1">
      <c r="A1376" s="2">
        <v>1374</v>
      </c>
      <c r="B1376" s="2" t="s">
        <v>519</v>
      </c>
      <c r="C1376" s="2" t="s">
        <v>85</v>
      </c>
      <c r="D1376" s="2" t="str">
        <f>"452608682"</f>
        <v>452608682</v>
      </c>
      <c r="E1376" s="2" t="str">
        <f>"2022-01-01"</f>
        <v>2022-01-01</v>
      </c>
      <c r="F1376" s="2" t="str">
        <f>"2022-12-01"</f>
        <v>2022-12-01</v>
      </c>
    </row>
    <row r="1377" spans="1:6" ht="18" customHeight="1">
      <c r="A1377" s="2">
        <v>1375</v>
      </c>
      <c r="B1377" s="2" t="s">
        <v>520</v>
      </c>
      <c r="C1377" s="2" t="s">
        <v>85</v>
      </c>
      <c r="D1377" s="2" t="str">
        <f>"452608682"</f>
        <v>452608682</v>
      </c>
      <c r="E1377" s="2" t="str">
        <f>"2022-01-01"</f>
        <v>2022-01-01</v>
      </c>
      <c r="F1377" s="2" t="str">
        <f>"2022-12-01"</f>
        <v>2022-12-01</v>
      </c>
    </row>
    <row r="1378" spans="1:6" ht="18" customHeight="1">
      <c r="A1378" s="2">
        <v>1376</v>
      </c>
      <c r="B1378" s="2" t="s">
        <v>468</v>
      </c>
      <c r="C1378" s="2" t="s">
        <v>86</v>
      </c>
      <c r="D1378" s="2" t="str">
        <f>"452607665"</f>
        <v>452607665</v>
      </c>
      <c r="E1378" s="2" t="str">
        <f>"2019-08-01"</f>
        <v>2019-08-01</v>
      </c>
      <c r="F1378" s="2" t="str">
        <f>"2033-12-01"</f>
        <v>2033-12-01</v>
      </c>
    </row>
    <row r="1379" spans="1:6" ht="18" customHeight="1">
      <c r="A1379" s="2">
        <v>1377</v>
      </c>
      <c r="B1379" s="2" t="s">
        <v>469</v>
      </c>
      <c r="C1379" s="2" t="s">
        <v>86</v>
      </c>
      <c r="D1379" s="2" t="str">
        <f>"452607665"</f>
        <v>452607665</v>
      </c>
      <c r="E1379" s="2" t="str">
        <f>"2018-08-01"</f>
        <v>2018-08-01</v>
      </c>
      <c r="F1379" s="2" t="str">
        <f>"2033-12-01"</f>
        <v>2033-12-01</v>
      </c>
    </row>
    <row r="1380" spans="1:6" ht="18" customHeight="1">
      <c r="A1380" s="2">
        <v>1378</v>
      </c>
      <c r="B1380" s="2" t="s">
        <v>470</v>
      </c>
      <c r="C1380" s="2" t="s">
        <v>86</v>
      </c>
      <c r="D1380" s="2" t="str">
        <f>"452607665"</f>
        <v>452607665</v>
      </c>
      <c r="E1380" s="2" t="str">
        <f>"2018-08-01"</f>
        <v>2018-08-01</v>
      </c>
      <c r="F1380" s="2" t="str">
        <f>"2033-12-01"</f>
        <v>2033-12-01</v>
      </c>
    </row>
    <row r="1381" spans="1:6" ht="18" customHeight="1">
      <c r="A1381" s="2">
        <v>1379</v>
      </c>
      <c r="B1381" s="2" t="s">
        <v>471</v>
      </c>
      <c r="C1381" s="2" t="s">
        <v>86</v>
      </c>
      <c r="D1381" s="2" t="str">
        <f>"452607665"</f>
        <v>452607665</v>
      </c>
      <c r="E1381" s="2" t="str">
        <f>"2019-08-01"</f>
        <v>2019-08-01</v>
      </c>
      <c r="F1381" s="2" t="str">
        <f>"2033-12-01"</f>
        <v>2033-12-01</v>
      </c>
    </row>
    <row r="1382" spans="1:6" ht="18" customHeight="1">
      <c r="A1382" s="2">
        <v>1380</v>
      </c>
      <c r="B1382" s="2" t="s">
        <v>472</v>
      </c>
      <c r="C1382" s="2" t="s">
        <v>86</v>
      </c>
      <c r="D1382" s="2" t="str">
        <f>"452607665"</f>
        <v>452607665</v>
      </c>
      <c r="E1382" s="2" t="str">
        <f>"2019-09-01"</f>
        <v>2019-09-01</v>
      </c>
      <c r="F1382" s="2" t="str">
        <f>"2033-12-01"</f>
        <v>2033-12-01</v>
      </c>
    </row>
    <row r="1383" spans="1:6" ht="18" customHeight="1">
      <c r="A1383" s="2">
        <v>1381</v>
      </c>
      <c r="B1383" s="2" t="s">
        <v>473</v>
      </c>
      <c r="C1383" s="2" t="s">
        <v>86</v>
      </c>
      <c r="D1383" s="2" t="str">
        <f>"452607665"</f>
        <v>452607665</v>
      </c>
      <c r="E1383" s="2" t="str">
        <f>"2021-08-01"</f>
        <v>2021-08-01</v>
      </c>
      <c r="F1383" s="2" t="str">
        <f>"2033-12-01"</f>
        <v>2033-12-01</v>
      </c>
    </row>
    <row r="1384" spans="1:6" ht="18" customHeight="1">
      <c r="A1384" s="2">
        <v>1382</v>
      </c>
      <c r="B1384" s="2" t="s">
        <v>474</v>
      </c>
      <c r="C1384" s="2" t="s">
        <v>86</v>
      </c>
      <c r="D1384" s="2" t="str">
        <f>"452607665"</f>
        <v>452607665</v>
      </c>
      <c r="E1384" s="2" t="str">
        <f>"2022-06-01"</f>
        <v>2022-06-01</v>
      </c>
      <c r="F1384" s="2" t="str">
        <f>"2033-12-01"</f>
        <v>2033-12-01</v>
      </c>
    </row>
    <row r="1385" spans="1:6" ht="18" customHeight="1">
      <c r="A1385" s="2">
        <v>1383</v>
      </c>
      <c r="B1385" s="2" t="s">
        <v>475</v>
      </c>
      <c r="C1385" s="2" t="s">
        <v>86</v>
      </c>
      <c r="D1385" s="2" t="str">
        <f>"452607665"</f>
        <v>452607665</v>
      </c>
      <c r="E1385" s="2" t="str">
        <f>"2022-09-01"</f>
        <v>2022-09-01</v>
      </c>
      <c r="F1385" s="2" t="str">
        <f>"2033-12-01"</f>
        <v>2033-12-01</v>
      </c>
    </row>
    <row r="1386" spans="1:6" ht="18" customHeight="1">
      <c r="A1386" s="2">
        <v>1384</v>
      </c>
      <c r="B1386" s="2" t="s">
        <v>476</v>
      </c>
      <c r="C1386" s="2" t="s">
        <v>86</v>
      </c>
      <c r="D1386" s="2" t="str">
        <f>"452607665"</f>
        <v>452607665</v>
      </c>
      <c r="E1386" s="2" t="str">
        <f>"2019-09-01"</f>
        <v>2019-09-01</v>
      </c>
      <c r="F1386" s="2" t="str">
        <f>"2024-09-01"</f>
        <v>2024-09-01</v>
      </c>
    </row>
    <row r="1387" spans="1:6" ht="18" customHeight="1">
      <c r="A1387" s="2">
        <v>1385</v>
      </c>
      <c r="B1387" s="2" t="s">
        <v>477</v>
      </c>
      <c r="C1387" s="2" t="s">
        <v>86</v>
      </c>
      <c r="D1387" s="2" t="str">
        <f>"452607665"</f>
        <v>452607665</v>
      </c>
      <c r="E1387" s="2" t="str">
        <f>"2020-10-01"</f>
        <v>2020-10-01</v>
      </c>
      <c r="F1387" s="2" t="str">
        <f>"2033-12-01"</f>
        <v>2033-12-01</v>
      </c>
    </row>
    <row r="1388" spans="1:6" ht="18" customHeight="1">
      <c r="A1388" s="2">
        <v>1386</v>
      </c>
      <c r="B1388" s="2" t="s">
        <v>478</v>
      </c>
      <c r="C1388" s="2" t="s">
        <v>86</v>
      </c>
      <c r="D1388" s="2" t="str">
        <f>"452607665"</f>
        <v>452607665</v>
      </c>
      <c r="E1388" s="2" t="str">
        <f>"2018-12-01"</f>
        <v>2018-12-01</v>
      </c>
      <c r="F1388" s="2" t="str">
        <f>"2023-12-01"</f>
        <v>2023-12-01</v>
      </c>
    </row>
    <row r="1389" spans="1:6" ht="18" customHeight="1">
      <c r="A1389" s="2">
        <v>1387</v>
      </c>
      <c r="B1389" s="2" t="s">
        <v>479</v>
      </c>
      <c r="C1389" s="2" t="s">
        <v>86</v>
      </c>
      <c r="D1389" s="2" t="str">
        <f>"452607665"</f>
        <v>452607665</v>
      </c>
      <c r="E1389" s="2" t="str">
        <f>"2019-09-01"</f>
        <v>2019-09-01</v>
      </c>
      <c r="F1389" s="2" t="str">
        <f>"2033-12-01"</f>
        <v>2033-12-01</v>
      </c>
    </row>
    <row r="1390" spans="1:6" ht="18" customHeight="1">
      <c r="A1390" s="2">
        <v>1388</v>
      </c>
      <c r="B1390" s="2" t="s">
        <v>480</v>
      </c>
      <c r="C1390" s="2" t="s">
        <v>86</v>
      </c>
      <c r="D1390" s="2" t="str">
        <f>"452607665"</f>
        <v>452607665</v>
      </c>
      <c r="E1390" s="2" t="str">
        <f>"2014-05-01"</f>
        <v>2014-05-01</v>
      </c>
      <c r="F1390" s="2" t="str">
        <f>"2033-12-01"</f>
        <v>2033-12-01</v>
      </c>
    </row>
    <row r="1391" spans="1:6" ht="18" customHeight="1">
      <c r="A1391" s="2">
        <v>1389</v>
      </c>
      <c r="B1391" s="2" t="s">
        <v>481</v>
      </c>
      <c r="C1391" s="2" t="s">
        <v>86</v>
      </c>
      <c r="D1391" s="2" t="str">
        <f>"452607665"</f>
        <v>452607665</v>
      </c>
      <c r="E1391" s="2" t="str">
        <f>"2015-08-01"</f>
        <v>2015-08-01</v>
      </c>
      <c r="F1391" s="2" t="str">
        <f>"2033-12-01"</f>
        <v>2033-12-01</v>
      </c>
    </row>
    <row r="1392" spans="1:6" ht="18" customHeight="1">
      <c r="A1392" s="2">
        <v>1390</v>
      </c>
      <c r="B1392" s="2" t="s">
        <v>482</v>
      </c>
      <c r="C1392" s="2" t="s">
        <v>86</v>
      </c>
      <c r="D1392" s="2" t="str">
        <f>"452607665"</f>
        <v>452607665</v>
      </c>
      <c r="E1392" s="2" t="str">
        <f>"2019-10-01"</f>
        <v>2019-10-01</v>
      </c>
      <c r="F1392" s="2" t="str">
        <f>"2033-12-01"</f>
        <v>2033-12-01</v>
      </c>
    </row>
    <row r="1393" spans="1:6" ht="18" customHeight="1">
      <c r="A1393" s="2">
        <v>1391</v>
      </c>
      <c r="B1393" s="2" t="s">
        <v>483</v>
      </c>
      <c r="C1393" s="2" t="s">
        <v>86</v>
      </c>
      <c r="D1393" s="2" t="str">
        <f>"452607665"</f>
        <v>452607665</v>
      </c>
      <c r="E1393" s="2" t="str">
        <f>"2014-08-01"</f>
        <v>2014-08-01</v>
      </c>
      <c r="F1393" s="2" t="str">
        <f>"2033-12-01"</f>
        <v>2033-12-01</v>
      </c>
    </row>
    <row r="1394" spans="1:6" ht="18" customHeight="1">
      <c r="A1394" s="2">
        <v>1392</v>
      </c>
      <c r="B1394" s="2" t="s">
        <v>484</v>
      </c>
      <c r="C1394" s="2" t="s">
        <v>86</v>
      </c>
      <c r="D1394" s="2" t="str">
        <f>"452607665"</f>
        <v>452607665</v>
      </c>
      <c r="E1394" s="2" t="str">
        <f>"2018-08-01"</f>
        <v>2018-08-01</v>
      </c>
      <c r="F1394" s="2" t="str">
        <f>"2033-12-01"</f>
        <v>2033-12-01</v>
      </c>
    </row>
    <row r="1395" spans="1:6" ht="18" customHeight="1">
      <c r="A1395" s="2">
        <v>1393</v>
      </c>
      <c r="B1395" s="2" t="s">
        <v>485</v>
      </c>
      <c r="C1395" s="2" t="s">
        <v>86</v>
      </c>
      <c r="D1395" s="2" t="str">
        <f>"452607665"</f>
        <v>452607665</v>
      </c>
      <c r="E1395" s="2" t="str">
        <f>"2019-09-01"</f>
        <v>2019-09-01</v>
      </c>
      <c r="F1395" s="2" t="str">
        <f>"2024-08-01"</f>
        <v>2024-08-01</v>
      </c>
    </row>
    <row r="1396" spans="1:6" ht="18" customHeight="1">
      <c r="A1396" s="2">
        <v>1394</v>
      </c>
      <c r="B1396" s="2" t="s">
        <v>486</v>
      </c>
      <c r="C1396" s="2" t="s">
        <v>86</v>
      </c>
      <c r="D1396" s="2" t="str">
        <f>"452607665"</f>
        <v>452607665</v>
      </c>
      <c r="E1396" s="2" t="str">
        <f>"2019-07-01"</f>
        <v>2019-07-01</v>
      </c>
      <c r="F1396" s="2" t="str">
        <f>"2024-07-01"</f>
        <v>2024-07-01</v>
      </c>
    </row>
    <row r="1397" spans="1:6" ht="18" customHeight="1">
      <c r="A1397" s="2">
        <v>1395</v>
      </c>
      <c r="B1397" s="2" t="s">
        <v>487</v>
      </c>
      <c r="C1397" s="2" t="s">
        <v>86</v>
      </c>
      <c r="D1397" s="2" t="str">
        <f>"452607665"</f>
        <v>452607665</v>
      </c>
      <c r="E1397" s="2" t="str">
        <f>"2019-08-01"</f>
        <v>2019-08-01</v>
      </c>
      <c r="F1397" s="2" t="str">
        <f>"2024-07-01"</f>
        <v>2024-07-01</v>
      </c>
    </row>
    <row r="1398" spans="1:6" ht="18" customHeight="1">
      <c r="A1398" s="2">
        <v>1396</v>
      </c>
      <c r="B1398" s="2" t="s">
        <v>488</v>
      </c>
      <c r="C1398" s="2" t="s">
        <v>86</v>
      </c>
      <c r="D1398" s="2" t="str">
        <f>"452607665"</f>
        <v>452607665</v>
      </c>
      <c r="E1398" s="2" t="str">
        <f>"2020-08-01"</f>
        <v>2020-08-01</v>
      </c>
      <c r="F1398" s="2" t="str">
        <f>"2033-12-01"</f>
        <v>2033-12-01</v>
      </c>
    </row>
    <row r="1399" spans="1:6" ht="18" customHeight="1">
      <c r="A1399" s="2">
        <v>1397</v>
      </c>
      <c r="B1399" s="2" t="s">
        <v>489</v>
      </c>
      <c r="C1399" s="2" t="s">
        <v>86</v>
      </c>
      <c r="D1399" s="2" t="str">
        <f>"452607665"</f>
        <v>452607665</v>
      </c>
      <c r="E1399" s="2" t="str">
        <f>"2018-08-01"</f>
        <v>2018-08-01</v>
      </c>
      <c r="F1399" s="2" t="str">
        <f>"2033-12-01"</f>
        <v>2033-12-01</v>
      </c>
    </row>
    <row r="1400" spans="1:6" ht="18" customHeight="1">
      <c r="A1400" s="2">
        <v>1398</v>
      </c>
      <c r="B1400" s="2" t="s">
        <v>490</v>
      </c>
      <c r="C1400" s="2" t="s">
        <v>86</v>
      </c>
      <c r="D1400" s="2" t="str">
        <f>"452607665"</f>
        <v>452607665</v>
      </c>
      <c r="E1400" s="2" t="str">
        <f>"2021-08-01"</f>
        <v>2021-08-01</v>
      </c>
      <c r="F1400" s="2" t="str">
        <f>"2033-12-01"</f>
        <v>2033-12-01</v>
      </c>
    </row>
    <row r="1401" spans="1:6" ht="18" customHeight="1">
      <c r="A1401" s="2">
        <v>1399</v>
      </c>
      <c r="B1401" s="2" t="s">
        <v>491</v>
      </c>
      <c r="C1401" s="2" t="s">
        <v>86</v>
      </c>
      <c r="D1401" s="2" t="str">
        <f>"452607665"</f>
        <v>452607665</v>
      </c>
      <c r="E1401" s="2" t="str">
        <f>"2020-10-01"</f>
        <v>2020-10-01</v>
      </c>
      <c r="F1401" s="2" t="str">
        <f>"2033-12-01"</f>
        <v>2033-12-01</v>
      </c>
    </row>
    <row r="1402" spans="1:6" ht="18" customHeight="1">
      <c r="A1402" s="2">
        <v>1400</v>
      </c>
      <c r="B1402" s="2" t="s">
        <v>492</v>
      </c>
      <c r="C1402" s="2" t="s">
        <v>86</v>
      </c>
      <c r="D1402" s="2" t="str">
        <f>"452607665"</f>
        <v>452607665</v>
      </c>
      <c r="E1402" s="2" t="str">
        <f>"2020-09-01"</f>
        <v>2020-09-01</v>
      </c>
      <c r="F1402" s="2" t="str">
        <f>"2033-12-01"</f>
        <v>2033-12-01</v>
      </c>
    </row>
    <row r="1403" spans="1:6" ht="18" customHeight="1">
      <c r="A1403" s="2">
        <v>1401</v>
      </c>
      <c r="B1403" s="2" t="s">
        <v>493</v>
      </c>
      <c r="C1403" s="2" t="s">
        <v>86</v>
      </c>
      <c r="D1403" s="2" t="str">
        <f>"452607665"</f>
        <v>452607665</v>
      </c>
      <c r="E1403" s="2" t="str">
        <f>"2020-09-01"</f>
        <v>2020-09-01</v>
      </c>
      <c r="F1403" s="2" t="str">
        <f>"2033-12-01"</f>
        <v>2033-12-01</v>
      </c>
    </row>
    <row r="1404" spans="1:6" ht="18" customHeight="1">
      <c r="A1404" s="2">
        <v>1402</v>
      </c>
      <c r="B1404" s="2" t="s">
        <v>494</v>
      </c>
      <c r="C1404" s="2" t="s">
        <v>86</v>
      </c>
      <c r="D1404" s="2" t="str">
        <f>"452607665"</f>
        <v>452607665</v>
      </c>
      <c r="E1404" s="2" t="str">
        <f>"2018-10-01"</f>
        <v>2018-10-01</v>
      </c>
      <c r="F1404" s="2" t="str">
        <f>"2023-09-01"</f>
        <v>2023-09-01</v>
      </c>
    </row>
    <row r="1405" spans="1:6" ht="18" customHeight="1">
      <c r="A1405" s="2">
        <v>1403</v>
      </c>
      <c r="B1405" s="2" t="s">
        <v>495</v>
      </c>
      <c r="C1405" s="2" t="s">
        <v>86</v>
      </c>
      <c r="D1405" s="2" t="str">
        <f>"452607665"</f>
        <v>452607665</v>
      </c>
      <c r="E1405" s="2" t="str">
        <f>"2018-11-01"</f>
        <v>2018-11-01</v>
      </c>
      <c r="F1405" s="2" t="str">
        <f>"2023-10-01"</f>
        <v>2023-10-01</v>
      </c>
    </row>
    <row r="1406" spans="1:6" ht="18" customHeight="1">
      <c r="A1406" s="2">
        <v>1404</v>
      </c>
      <c r="B1406" s="2" t="s">
        <v>496</v>
      </c>
      <c r="C1406" s="2" t="s">
        <v>86</v>
      </c>
      <c r="D1406" s="2" t="str">
        <f>"452607665"</f>
        <v>452607665</v>
      </c>
      <c r="E1406" s="2" t="str">
        <f>"2021-08-01"</f>
        <v>2021-08-01</v>
      </c>
      <c r="F1406" s="2" t="str">
        <f>"2026-07-01"</f>
        <v>2026-07-01</v>
      </c>
    </row>
    <row r="1407" spans="1:6" ht="18" customHeight="1">
      <c r="A1407" s="2">
        <v>1405</v>
      </c>
      <c r="B1407" s="2" t="s">
        <v>497</v>
      </c>
      <c r="C1407" s="2" t="s">
        <v>86</v>
      </c>
      <c r="D1407" s="2" t="str">
        <f>"452607665"</f>
        <v>452607665</v>
      </c>
      <c r="E1407" s="2" t="str">
        <f>"2015-09-01"</f>
        <v>2015-09-01</v>
      </c>
      <c r="F1407" s="2" t="str">
        <f>"2033-12-01"</f>
        <v>2033-12-01</v>
      </c>
    </row>
    <row r="1408" spans="1:6" ht="18" customHeight="1">
      <c r="A1408" s="2">
        <v>1406</v>
      </c>
      <c r="B1408" s="2" t="s">
        <v>498</v>
      </c>
      <c r="C1408" s="2" t="s">
        <v>86</v>
      </c>
      <c r="D1408" s="2" t="str">
        <f>"452607665"</f>
        <v>452607665</v>
      </c>
      <c r="E1408" s="2" t="str">
        <f>"2020-09-01"</f>
        <v>2020-09-01</v>
      </c>
      <c r="F1408" s="2" t="str">
        <f>"2033-12-01"</f>
        <v>2033-12-01</v>
      </c>
    </row>
    <row r="1409" spans="1:6" ht="18" customHeight="1">
      <c r="A1409" s="2">
        <v>1407</v>
      </c>
      <c r="B1409" s="2" t="s">
        <v>499</v>
      </c>
      <c r="C1409" s="2" t="s">
        <v>86</v>
      </c>
      <c r="D1409" s="2" t="str">
        <f>"452607665"</f>
        <v>452607665</v>
      </c>
      <c r="E1409" s="2" t="str">
        <f>"2019-08-01"</f>
        <v>2019-08-01</v>
      </c>
      <c r="F1409" s="2" t="str">
        <f>"2033-12-01"</f>
        <v>2033-12-01</v>
      </c>
    </row>
    <row r="1410" spans="1:6" ht="18" customHeight="1">
      <c r="A1410" s="2">
        <v>1408</v>
      </c>
      <c r="B1410" s="2" t="s">
        <v>500</v>
      </c>
      <c r="C1410" s="2" t="s">
        <v>86</v>
      </c>
      <c r="D1410" s="2" t="str">
        <f>"452607665"</f>
        <v>452607665</v>
      </c>
      <c r="E1410" s="2" t="str">
        <f>"2019-08-01"</f>
        <v>2019-08-01</v>
      </c>
      <c r="F1410" s="2" t="str">
        <f>"2033-12-01"</f>
        <v>2033-12-01</v>
      </c>
    </row>
    <row r="1411" spans="1:6" ht="18" customHeight="1">
      <c r="A1411" s="2">
        <v>1409</v>
      </c>
      <c r="B1411" s="2" t="s">
        <v>501</v>
      </c>
      <c r="C1411" s="2" t="s">
        <v>86</v>
      </c>
      <c r="D1411" s="2" t="str">
        <f>"452607665"</f>
        <v>452607665</v>
      </c>
      <c r="E1411" s="2" t="str">
        <f>"2018-10-01"</f>
        <v>2018-10-01</v>
      </c>
      <c r="F1411" s="2" t="str">
        <f>"2023-09-01"</f>
        <v>2023-09-01</v>
      </c>
    </row>
    <row r="1412" spans="1:6" ht="18" customHeight="1">
      <c r="A1412" s="2">
        <v>1410</v>
      </c>
      <c r="B1412" s="2" t="s">
        <v>502</v>
      </c>
      <c r="C1412" s="2" t="s">
        <v>86</v>
      </c>
      <c r="D1412" s="2" t="str">
        <f>"452607665"</f>
        <v>452607665</v>
      </c>
      <c r="E1412" s="2" t="str">
        <f>"2022-09-01"</f>
        <v>2022-09-01</v>
      </c>
      <c r="F1412" s="2" t="str">
        <f>"2033-12-01"</f>
        <v>2033-12-01</v>
      </c>
    </row>
    <row r="1413" spans="1:6" ht="18" customHeight="1">
      <c r="A1413" s="2">
        <v>1411</v>
      </c>
      <c r="B1413" s="2" t="s">
        <v>503</v>
      </c>
      <c r="C1413" s="2" t="s">
        <v>86</v>
      </c>
      <c r="D1413" s="2" t="str">
        <f>"452607665"</f>
        <v>452607665</v>
      </c>
      <c r="E1413" s="2" t="str">
        <f>"2019-01-01"</f>
        <v>2019-01-01</v>
      </c>
      <c r="F1413" s="2" t="str">
        <f>"2024-12-01"</f>
        <v>2024-12-01</v>
      </c>
    </row>
    <row r="1414" spans="1:6" ht="18" customHeight="1">
      <c r="A1414" s="2">
        <v>1412</v>
      </c>
      <c r="B1414" s="2" t="s">
        <v>504</v>
      </c>
      <c r="C1414" s="2" t="s">
        <v>86</v>
      </c>
      <c r="D1414" s="2" t="str">
        <f>"452607665"</f>
        <v>452607665</v>
      </c>
      <c r="E1414" s="2" t="str">
        <f>"2019-08-01"</f>
        <v>2019-08-01</v>
      </c>
      <c r="F1414" s="2" t="str">
        <f>"2024-07-01"</f>
        <v>2024-07-01</v>
      </c>
    </row>
    <row r="1415" spans="1:6" ht="18" customHeight="1">
      <c r="A1415" s="2">
        <v>1413</v>
      </c>
      <c r="B1415" s="2" t="s">
        <v>449</v>
      </c>
      <c r="C1415" s="2" t="s">
        <v>195</v>
      </c>
      <c r="D1415" s="2" t="str">
        <f>"452607449"</f>
        <v>452607449</v>
      </c>
      <c r="E1415" s="2" t="str">
        <f>"2021-10-01"</f>
        <v>2021-10-01</v>
      </c>
      <c r="F1415" s="2" t="str">
        <f>"2024-09-01"</f>
        <v>2024-09-01</v>
      </c>
    </row>
    <row r="1416" spans="1:6" ht="18" customHeight="1">
      <c r="A1416" s="2">
        <v>1414</v>
      </c>
      <c r="B1416" s="2" t="s">
        <v>450</v>
      </c>
      <c r="C1416" s="2" t="s">
        <v>195</v>
      </c>
      <c r="D1416" s="2" t="str">
        <f>"452607449"</f>
        <v>452607449</v>
      </c>
      <c r="E1416" s="2" t="str">
        <f>"2021-03-01"</f>
        <v>2021-03-01</v>
      </c>
      <c r="F1416" s="2" t="str">
        <f>"2026-03-01"</f>
        <v>2026-03-01</v>
      </c>
    </row>
    <row r="1417" spans="1:6" ht="18" customHeight="1">
      <c r="A1417" s="2">
        <v>1415</v>
      </c>
      <c r="B1417" s="2" t="s">
        <v>451</v>
      </c>
      <c r="C1417" s="2" t="s">
        <v>195</v>
      </c>
      <c r="D1417" s="2" t="str">
        <f>"452607449"</f>
        <v>452607449</v>
      </c>
      <c r="E1417" s="2" t="str">
        <f>"2020-01-01"</f>
        <v>2020-01-01</v>
      </c>
      <c r="F1417" s="2" t="str">
        <f>"2024-12-01"</f>
        <v>2024-12-01</v>
      </c>
    </row>
    <row r="1418" spans="1:6" ht="18" customHeight="1">
      <c r="A1418" s="2">
        <v>1416</v>
      </c>
      <c r="B1418" s="2" t="s">
        <v>452</v>
      </c>
      <c r="C1418" s="2" t="s">
        <v>195</v>
      </c>
      <c r="D1418" s="2" t="str">
        <f>"452607449"</f>
        <v>452607449</v>
      </c>
      <c r="E1418" s="2" t="str">
        <f>"2012-05-01"</f>
        <v>2012-05-01</v>
      </c>
      <c r="F1418" s="2" t="str">
        <f>"2023-06-01"</f>
        <v>2023-06-01</v>
      </c>
    </row>
    <row r="1419" spans="1:6" ht="18" customHeight="1">
      <c r="A1419" s="2">
        <v>1417</v>
      </c>
      <c r="B1419" s="2" t="s">
        <v>453</v>
      </c>
      <c r="C1419" s="2" t="s">
        <v>195</v>
      </c>
      <c r="D1419" s="2" t="str">
        <f>"452607449"</f>
        <v>452607449</v>
      </c>
      <c r="E1419" s="2" t="str">
        <f>"2020-07-01"</f>
        <v>2020-07-01</v>
      </c>
      <c r="F1419" s="2" t="str">
        <f>"2023-09-01"</f>
        <v>2023-09-01</v>
      </c>
    </row>
    <row r="1420" spans="1:6" ht="18" customHeight="1">
      <c r="A1420" s="2">
        <v>1418</v>
      </c>
      <c r="B1420" s="2" t="s">
        <v>454</v>
      </c>
      <c r="C1420" s="2" t="s">
        <v>195</v>
      </c>
      <c r="D1420" s="2" t="str">
        <f>"452607449"</f>
        <v>452607449</v>
      </c>
      <c r="E1420" s="2" t="str">
        <f>"2021-04-01"</f>
        <v>2021-04-01</v>
      </c>
      <c r="F1420" s="2" t="str">
        <f>"2023-06-01"</f>
        <v>2023-06-01</v>
      </c>
    </row>
    <row r="1421" spans="1:6" ht="18" customHeight="1">
      <c r="A1421" s="2">
        <v>1419</v>
      </c>
      <c r="B1421" s="2" t="s">
        <v>455</v>
      </c>
      <c r="C1421" s="2" t="s">
        <v>195</v>
      </c>
      <c r="D1421" s="2" t="str">
        <f>"452607449"</f>
        <v>452607449</v>
      </c>
      <c r="E1421" s="2" t="str">
        <f>"2021-08-01"</f>
        <v>2021-08-01</v>
      </c>
      <c r="F1421" s="2" t="str">
        <f>"2023-09-01"</f>
        <v>2023-09-01</v>
      </c>
    </row>
    <row r="1422" spans="1:6" ht="18" customHeight="1">
      <c r="A1422" s="2">
        <v>1420</v>
      </c>
      <c r="B1422" s="2" t="s">
        <v>456</v>
      </c>
      <c r="C1422" s="2" t="s">
        <v>195</v>
      </c>
      <c r="D1422" s="2" t="str">
        <f>"452607449"</f>
        <v>452607449</v>
      </c>
      <c r="E1422" s="2" t="str">
        <f>"2020-09-01"</f>
        <v>2020-09-01</v>
      </c>
      <c r="F1422" s="2" t="str">
        <f>"2023-12-01"</f>
        <v>2023-12-01</v>
      </c>
    </row>
    <row r="1423" spans="1:6" ht="18" customHeight="1">
      <c r="A1423" s="2">
        <v>1421</v>
      </c>
      <c r="B1423" s="2" t="s">
        <v>457</v>
      </c>
      <c r="C1423" s="2" t="s">
        <v>195</v>
      </c>
      <c r="D1423" s="2" t="str">
        <f>"452607449"</f>
        <v>452607449</v>
      </c>
      <c r="E1423" s="2" t="str">
        <f>"2012-05-01"</f>
        <v>2012-05-01</v>
      </c>
      <c r="F1423" s="2" t="str">
        <f>"2023-06-01"</f>
        <v>2023-06-01</v>
      </c>
    </row>
    <row r="1424" spans="1:6" ht="18" customHeight="1">
      <c r="A1424" s="2">
        <v>1422</v>
      </c>
      <c r="B1424" s="2" t="s">
        <v>458</v>
      </c>
      <c r="C1424" s="2" t="s">
        <v>195</v>
      </c>
      <c r="D1424" s="2" t="str">
        <f>"452607449"</f>
        <v>452607449</v>
      </c>
      <c r="E1424" s="2" t="str">
        <f>"2021-04-01"</f>
        <v>2021-04-01</v>
      </c>
      <c r="F1424" s="2" t="str">
        <f>"2024-03-01"</f>
        <v>2024-03-01</v>
      </c>
    </row>
    <row r="1425" spans="1:6" ht="18" customHeight="1">
      <c r="A1425" s="2">
        <v>1423</v>
      </c>
      <c r="B1425" s="2" t="s">
        <v>459</v>
      </c>
      <c r="C1425" s="2" t="s">
        <v>195</v>
      </c>
      <c r="D1425" s="2" t="str">
        <f>"452607449"</f>
        <v>452607449</v>
      </c>
      <c r="E1425" s="2" t="str">
        <f>"2021-06-01"</f>
        <v>2021-06-01</v>
      </c>
      <c r="F1425" s="2" t="str">
        <f>"2023-06-01"</f>
        <v>2023-06-01</v>
      </c>
    </row>
    <row r="1426" spans="1:6" ht="18" customHeight="1">
      <c r="A1426" s="2">
        <v>1424</v>
      </c>
      <c r="B1426" s="2" t="s">
        <v>460</v>
      </c>
      <c r="C1426" s="2" t="s">
        <v>195</v>
      </c>
      <c r="D1426" s="2" t="str">
        <f>"452607449"</f>
        <v>452607449</v>
      </c>
      <c r="E1426" s="2" t="str">
        <f>"2021-06-01"</f>
        <v>2021-06-01</v>
      </c>
      <c r="F1426" s="2" t="str">
        <f>"2023-06-01"</f>
        <v>2023-06-01</v>
      </c>
    </row>
    <row r="1427" spans="1:6" ht="18" customHeight="1">
      <c r="A1427" s="2">
        <v>1425</v>
      </c>
      <c r="B1427" s="2" t="s">
        <v>461</v>
      </c>
      <c r="C1427" s="2" t="s">
        <v>195</v>
      </c>
      <c r="D1427" s="2" t="str">
        <f>"452607449"</f>
        <v>452607449</v>
      </c>
      <c r="E1427" s="2" t="str">
        <f>"2021-11-01"</f>
        <v>2021-11-01</v>
      </c>
      <c r="F1427" s="2" t="str">
        <f>"2024-12-01"</f>
        <v>2024-12-01</v>
      </c>
    </row>
    <row r="1428" spans="1:6" ht="18" customHeight="1">
      <c r="A1428" s="2">
        <v>1426</v>
      </c>
      <c r="B1428" s="2" t="s">
        <v>462</v>
      </c>
      <c r="C1428" s="2" t="s">
        <v>195</v>
      </c>
      <c r="D1428" s="2" t="str">
        <f>"452607449"</f>
        <v>452607449</v>
      </c>
      <c r="E1428" s="2" t="str">
        <f>"2021-04-01"</f>
        <v>2021-04-01</v>
      </c>
      <c r="F1428" s="2" t="str">
        <f>"2023-06-01"</f>
        <v>2023-06-01</v>
      </c>
    </row>
    <row r="1429" spans="1:6" ht="18" customHeight="1">
      <c r="A1429" s="2">
        <v>1427</v>
      </c>
      <c r="B1429" s="2" t="s">
        <v>463</v>
      </c>
      <c r="C1429" s="2" t="s">
        <v>195</v>
      </c>
      <c r="D1429" s="2" t="str">
        <f>"452607449"</f>
        <v>452607449</v>
      </c>
      <c r="E1429" s="2" t="str">
        <f>"2022-02-01"</f>
        <v>2022-02-01</v>
      </c>
      <c r="F1429" s="2" t="str">
        <f>"2025-03-01"</f>
        <v>2025-03-01</v>
      </c>
    </row>
    <row r="1430" spans="1:6" ht="18" customHeight="1">
      <c r="A1430" s="2">
        <v>1428</v>
      </c>
      <c r="B1430" s="2" t="s">
        <v>464</v>
      </c>
      <c r="C1430" s="2" t="s">
        <v>195</v>
      </c>
      <c r="D1430" s="2" t="str">
        <f>"452607449"</f>
        <v>452607449</v>
      </c>
      <c r="E1430" s="2" t="str">
        <f>"2022-09-01"</f>
        <v>2022-09-01</v>
      </c>
      <c r="F1430" s="2" t="str">
        <f>"2025-09-01"</f>
        <v>2025-09-01</v>
      </c>
    </row>
    <row r="1431" spans="1:6" ht="18" customHeight="1">
      <c r="A1431" s="2">
        <v>1429</v>
      </c>
      <c r="B1431" s="2" t="s">
        <v>465</v>
      </c>
      <c r="C1431" s="2" t="s">
        <v>195</v>
      </c>
      <c r="D1431" s="2" t="str">
        <f>"452607449"</f>
        <v>452607449</v>
      </c>
      <c r="E1431" s="2" t="str">
        <f>"2022-09-01"</f>
        <v>2022-09-01</v>
      </c>
      <c r="F1431" s="2" t="str">
        <f>"2025-09-01"</f>
        <v>2025-09-01</v>
      </c>
    </row>
    <row r="1432" spans="1:6" ht="18" customHeight="1">
      <c r="A1432" s="2">
        <v>1430</v>
      </c>
      <c r="B1432" s="2" t="s">
        <v>466</v>
      </c>
      <c r="C1432" s="2" t="s">
        <v>195</v>
      </c>
      <c r="D1432" s="2" t="str">
        <f>"452607449"</f>
        <v>452607449</v>
      </c>
      <c r="E1432" s="2" t="str">
        <f>"2021-07-01"</f>
        <v>2021-07-01</v>
      </c>
      <c r="F1432" s="2" t="str">
        <f>"2023-06-01"</f>
        <v>2023-06-01</v>
      </c>
    </row>
    <row r="1433" spans="1:6" ht="18" customHeight="1">
      <c r="A1433" s="2">
        <v>1431</v>
      </c>
      <c r="B1433" s="2" t="s">
        <v>467</v>
      </c>
      <c r="C1433" s="2" t="s">
        <v>195</v>
      </c>
      <c r="D1433" s="2" t="str">
        <f>"452607449"</f>
        <v>452607449</v>
      </c>
      <c r="E1433" s="2" t="str">
        <f>"2019-07-01"</f>
        <v>2019-07-01</v>
      </c>
      <c r="F1433" s="2" t="str">
        <f>"2024-06-01"</f>
        <v>2024-06-01</v>
      </c>
    </row>
    <row r="1434" spans="1:6" ht="18" customHeight="1">
      <c r="A1434" s="2">
        <v>1432</v>
      </c>
      <c r="B1434" s="2" t="s">
        <v>445</v>
      </c>
      <c r="C1434" s="2" t="s">
        <v>31</v>
      </c>
      <c r="D1434" s="2" t="str">
        <f>"452607008"</f>
        <v>452607008</v>
      </c>
      <c r="E1434" s="2" t="str">
        <f>"2021-07-01"</f>
        <v>2021-07-01</v>
      </c>
      <c r="F1434" s="2" t="str">
        <f>"2023-07-01"</f>
        <v>2023-07-01</v>
      </c>
    </row>
    <row r="1435" spans="1:6" ht="18" customHeight="1">
      <c r="A1435" s="2">
        <v>1433</v>
      </c>
      <c r="B1435" s="2" t="s">
        <v>446</v>
      </c>
      <c r="C1435" s="2" t="s">
        <v>31</v>
      </c>
      <c r="D1435" s="2" t="str">
        <f>"452607008"</f>
        <v>452607008</v>
      </c>
      <c r="E1435" s="2" t="str">
        <f>"2018-04-01"</f>
        <v>2018-04-01</v>
      </c>
      <c r="F1435" s="2" t="str">
        <f>"2023-04-01"</f>
        <v>2023-04-01</v>
      </c>
    </row>
    <row r="1436" spans="1:6" ht="18" customHeight="1">
      <c r="A1436" s="2">
        <v>1434</v>
      </c>
      <c r="B1436" s="2" t="s">
        <v>447</v>
      </c>
      <c r="C1436" s="2" t="s">
        <v>31</v>
      </c>
      <c r="D1436" s="2" t="str">
        <f>"452607008"</f>
        <v>452607008</v>
      </c>
      <c r="E1436" s="2" t="str">
        <f>"2019-08-01"</f>
        <v>2019-08-01</v>
      </c>
      <c r="F1436" s="2" t="str">
        <f>"2023-08-01"</f>
        <v>2023-08-01</v>
      </c>
    </row>
    <row r="1437" spans="1:6" ht="18" customHeight="1">
      <c r="A1437" s="2">
        <v>1435</v>
      </c>
      <c r="B1437" s="2" t="s">
        <v>448</v>
      </c>
      <c r="C1437" s="2" t="s">
        <v>31</v>
      </c>
      <c r="D1437" s="2" t="str">
        <f>"452607008"</f>
        <v>452607008</v>
      </c>
      <c r="E1437" s="2" t="str">
        <f>"2020-05-01"</f>
        <v>2020-05-01</v>
      </c>
      <c r="F1437" s="2" t="str">
        <f>"2023-05-01"</f>
        <v>2023-05-01</v>
      </c>
    </row>
    <row r="1438" spans="1:6" ht="18" customHeight="1">
      <c r="A1438" s="2">
        <v>1436</v>
      </c>
      <c r="B1438" s="2" t="s">
        <v>444</v>
      </c>
      <c r="C1438" s="2" t="s">
        <v>143</v>
      </c>
      <c r="D1438" s="2" t="str">
        <f>"452606587"</f>
        <v>452606587</v>
      </c>
      <c r="E1438" s="2" t="str">
        <f>"2021-06-01"</f>
        <v>2021-06-01</v>
      </c>
      <c r="F1438" s="2" t="str">
        <f>"2022-11-01"</f>
        <v>2022-11-01</v>
      </c>
    </row>
    <row r="1439" spans="1:6" ht="18" customHeight="1">
      <c r="A1439" s="2">
        <v>1437</v>
      </c>
      <c r="B1439" s="2" t="s">
        <v>425</v>
      </c>
      <c r="C1439" s="2" t="s">
        <v>89</v>
      </c>
      <c r="D1439" s="2" t="str">
        <f>"452606535"</f>
        <v>452606535</v>
      </c>
      <c r="E1439" s="2" t="str">
        <f>"2021-03-01"</f>
        <v>2021-03-01</v>
      </c>
      <c r="F1439" s="2" t="str">
        <f>"2024-03-01"</f>
        <v>2024-03-01</v>
      </c>
    </row>
    <row r="1440" spans="1:6" ht="18" customHeight="1">
      <c r="A1440" s="2">
        <v>1438</v>
      </c>
      <c r="B1440" s="2" t="s">
        <v>426</v>
      </c>
      <c r="C1440" s="2" t="s">
        <v>89</v>
      </c>
      <c r="D1440" s="2" t="str">
        <f>"452606535"</f>
        <v>452606535</v>
      </c>
      <c r="E1440" s="2" t="str">
        <f>"2021-08-01"</f>
        <v>2021-08-01</v>
      </c>
      <c r="F1440" s="2" t="str">
        <f>"2024-08-01"</f>
        <v>2024-08-01</v>
      </c>
    </row>
    <row r="1441" spans="1:6" ht="18" customHeight="1">
      <c r="A1441" s="2">
        <v>1439</v>
      </c>
      <c r="B1441" s="2" t="s">
        <v>427</v>
      </c>
      <c r="C1441" s="2" t="s">
        <v>89</v>
      </c>
      <c r="D1441" s="2" t="str">
        <f>"452606535"</f>
        <v>452606535</v>
      </c>
      <c r="E1441" s="2" t="str">
        <f>"2021-02-01"</f>
        <v>2021-02-01</v>
      </c>
      <c r="F1441" s="2" t="str">
        <f>"2024-01-01"</f>
        <v>2024-01-01</v>
      </c>
    </row>
    <row r="1442" spans="1:6" ht="18" customHeight="1">
      <c r="A1442" s="2">
        <v>1440</v>
      </c>
      <c r="B1442" s="2" t="s">
        <v>428</v>
      </c>
      <c r="C1442" s="2" t="s">
        <v>89</v>
      </c>
      <c r="D1442" s="2" t="str">
        <f>"452606535"</f>
        <v>452606535</v>
      </c>
      <c r="E1442" s="2" t="str">
        <f>"2019-12-01"</f>
        <v>2019-12-01</v>
      </c>
      <c r="F1442" s="2" t="str">
        <f>"2025-12-01"</f>
        <v>2025-12-01</v>
      </c>
    </row>
    <row r="1443" spans="1:6" ht="18" customHeight="1">
      <c r="A1443" s="2">
        <v>1441</v>
      </c>
      <c r="B1443" s="2" t="s">
        <v>429</v>
      </c>
      <c r="C1443" s="2" t="s">
        <v>89</v>
      </c>
      <c r="D1443" s="2" t="str">
        <f>"452606535"</f>
        <v>452606535</v>
      </c>
      <c r="E1443" s="2" t="str">
        <f>"2020-11-01"</f>
        <v>2020-11-01</v>
      </c>
      <c r="F1443" s="2" t="str">
        <f>"2023-11-01"</f>
        <v>2023-11-01</v>
      </c>
    </row>
    <row r="1444" spans="1:6" ht="18" customHeight="1">
      <c r="A1444" s="2">
        <v>1442</v>
      </c>
      <c r="B1444" s="2" t="s">
        <v>430</v>
      </c>
      <c r="C1444" s="2" t="s">
        <v>89</v>
      </c>
      <c r="D1444" s="2" t="str">
        <f>"452606535"</f>
        <v>452606535</v>
      </c>
      <c r="E1444" s="2" t="str">
        <f>"2020-10-01"</f>
        <v>2020-10-01</v>
      </c>
      <c r="F1444" s="2" t="str">
        <f>"2023-10-01"</f>
        <v>2023-10-01</v>
      </c>
    </row>
    <row r="1445" spans="1:6" ht="18" customHeight="1">
      <c r="A1445" s="2">
        <v>1443</v>
      </c>
      <c r="B1445" s="2" t="s">
        <v>431</v>
      </c>
      <c r="C1445" s="2" t="s">
        <v>89</v>
      </c>
      <c r="D1445" s="2" t="str">
        <f>"452606535"</f>
        <v>452606535</v>
      </c>
      <c r="E1445" s="2" t="str">
        <f>"2020-11-01"</f>
        <v>2020-11-01</v>
      </c>
      <c r="F1445" s="2" t="str">
        <f>"2023-11-01"</f>
        <v>2023-11-01</v>
      </c>
    </row>
    <row r="1446" spans="1:6" ht="18" customHeight="1">
      <c r="A1446" s="2">
        <v>1444</v>
      </c>
      <c r="B1446" s="2" t="s">
        <v>432</v>
      </c>
      <c r="C1446" s="2" t="s">
        <v>89</v>
      </c>
      <c r="D1446" s="2" t="str">
        <f>"452606535"</f>
        <v>452606535</v>
      </c>
      <c r="E1446" s="2" t="str">
        <f>"2020-10-01"</f>
        <v>2020-10-01</v>
      </c>
      <c r="F1446" s="2" t="str">
        <f>"2023-10-01"</f>
        <v>2023-10-01</v>
      </c>
    </row>
    <row r="1447" spans="1:6" ht="18" customHeight="1">
      <c r="A1447" s="2">
        <v>1445</v>
      </c>
      <c r="B1447" s="2" t="s">
        <v>433</v>
      </c>
      <c r="C1447" s="2" t="s">
        <v>89</v>
      </c>
      <c r="D1447" s="2" t="str">
        <f>"452606535"</f>
        <v>452606535</v>
      </c>
      <c r="E1447" s="2" t="str">
        <f>"2020-11-01"</f>
        <v>2020-11-01</v>
      </c>
      <c r="F1447" s="2" t="str">
        <f>"2023-11-01"</f>
        <v>2023-11-01</v>
      </c>
    </row>
    <row r="1448" spans="1:6" ht="18" customHeight="1">
      <c r="A1448" s="2">
        <v>1446</v>
      </c>
      <c r="B1448" s="2" t="s">
        <v>434</v>
      </c>
      <c r="C1448" s="2" t="s">
        <v>89</v>
      </c>
      <c r="D1448" s="2" t="str">
        <f>"452606535"</f>
        <v>452606535</v>
      </c>
      <c r="E1448" s="2" t="str">
        <f>"2020-10-01"</f>
        <v>2020-10-01</v>
      </c>
      <c r="F1448" s="2" t="str">
        <f>"2023-10-01"</f>
        <v>2023-10-01</v>
      </c>
    </row>
    <row r="1449" spans="1:6" ht="18" customHeight="1">
      <c r="A1449" s="2">
        <v>1447</v>
      </c>
      <c r="B1449" s="2" t="s">
        <v>435</v>
      </c>
      <c r="C1449" s="2" t="s">
        <v>89</v>
      </c>
      <c r="D1449" s="2" t="str">
        <f>"452606535"</f>
        <v>452606535</v>
      </c>
      <c r="E1449" s="2" t="str">
        <f>"2020-10-01"</f>
        <v>2020-10-01</v>
      </c>
      <c r="F1449" s="2" t="str">
        <f>"2023-10-01"</f>
        <v>2023-10-01</v>
      </c>
    </row>
    <row r="1450" spans="1:6" ht="18" customHeight="1">
      <c r="A1450" s="2">
        <v>1448</v>
      </c>
      <c r="B1450" s="2" t="s">
        <v>436</v>
      </c>
      <c r="C1450" s="2" t="s">
        <v>89</v>
      </c>
      <c r="D1450" s="2" t="str">
        <f>"452606535"</f>
        <v>452606535</v>
      </c>
      <c r="E1450" s="2" t="str">
        <f>"2020-03-01"</f>
        <v>2020-03-01</v>
      </c>
      <c r="F1450" s="2" t="str">
        <f>"2026-03-01"</f>
        <v>2026-03-01</v>
      </c>
    </row>
    <row r="1451" spans="1:6" ht="18" customHeight="1">
      <c r="A1451" s="2">
        <v>1449</v>
      </c>
      <c r="B1451" s="2" t="s">
        <v>437</v>
      </c>
      <c r="C1451" s="2" t="s">
        <v>89</v>
      </c>
      <c r="D1451" s="2" t="str">
        <f>"452606535"</f>
        <v>452606535</v>
      </c>
      <c r="E1451" s="2" t="str">
        <f>"2020-11-01"</f>
        <v>2020-11-01</v>
      </c>
      <c r="F1451" s="2" t="str">
        <f>"2023-11-01"</f>
        <v>2023-11-01</v>
      </c>
    </row>
    <row r="1452" spans="1:6" ht="18" customHeight="1">
      <c r="A1452" s="2">
        <v>1450</v>
      </c>
      <c r="B1452" s="2" t="s">
        <v>438</v>
      </c>
      <c r="C1452" s="2" t="s">
        <v>89</v>
      </c>
      <c r="D1452" s="2" t="str">
        <f>"452606535"</f>
        <v>452606535</v>
      </c>
      <c r="E1452" s="2" t="str">
        <f>"2021-01-01"</f>
        <v>2021-01-01</v>
      </c>
      <c r="F1452" s="2" t="str">
        <f>"2023-12-01"</f>
        <v>2023-12-01</v>
      </c>
    </row>
    <row r="1453" spans="1:6" ht="18" customHeight="1">
      <c r="A1453" s="2">
        <v>1451</v>
      </c>
      <c r="B1453" s="2" t="s">
        <v>439</v>
      </c>
      <c r="C1453" s="2" t="s">
        <v>89</v>
      </c>
      <c r="D1453" s="2" t="str">
        <f>"452606535"</f>
        <v>452606535</v>
      </c>
      <c r="E1453" s="2" t="str">
        <f>"2022-03-01"</f>
        <v>2022-03-01</v>
      </c>
      <c r="F1453" s="2" t="str">
        <f>"2025-02-01"</f>
        <v>2025-02-01</v>
      </c>
    </row>
    <row r="1454" spans="1:6" ht="18" customHeight="1">
      <c r="A1454" s="2">
        <v>1452</v>
      </c>
      <c r="B1454" s="2" t="s">
        <v>440</v>
      </c>
      <c r="C1454" s="2" t="s">
        <v>89</v>
      </c>
      <c r="D1454" s="2" t="str">
        <f>"452606535"</f>
        <v>452606535</v>
      </c>
      <c r="E1454" s="2" t="str">
        <f>"2020-10-01"</f>
        <v>2020-10-01</v>
      </c>
      <c r="F1454" s="2" t="str">
        <f>"2023-10-01"</f>
        <v>2023-10-01</v>
      </c>
    </row>
    <row r="1455" spans="1:6" ht="18" customHeight="1">
      <c r="A1455" s="2">
        <v>1453</v>
      </c>
      <c r="B1455" s="2" t="s">
        <v>441</v>
      </c>
      <c r="C1455" s="2" t="s">
        <v>89</v>
      </c>
      <c r="D1455" s="2" t="str">
        <f>"452606535"</f>
        <v>452606535</v>
      </c>
      <c r="E1455" s="2" t="str">
        <f>"2021-01-01"</f>
        <v>2021-01-01</v>
      </c>
      <c r="F1455" s="2" t="str">
        <f>"2023-12-01"</f>
        <v>2023-12-01</v>
      </c>
    </row>
    <row r="1456" spans="1:6" ht="18" customHeight="1">
      <c r="A1456" s="2">
        <v>1454</v>
      </c>
      <c r="B1456" s="2" t="s">
        <v>442</v>
      </c>
      <c r="C1456" s="2" t="s">
        <v>89</v>
      </c>
      <c r="D1456" s="2" t="str">
        <f>"452606535"</f>
        <v>452606535</v>
      </c>
      <c r="E1456" s="2" t="str">
        <f>"2021-08-01"</f>
        <v>2021-08-01</v>
      </c>
      <c r="F1456" s="2" t="str">
        <f>"2024-08-01"</f>
        <v>2024-08-01</v>
      </c>
    </row>
    <row r="1457" spans="1:6" ht="18" customHeight="1">
      <c r="A1457" s="2">
        <v>1455</v>
      </c>
      <c r="B1457" s="2" t="s">
        <v>443</v>
      </c>
      <c r="C1457" s="2" t="s">
        <v>89</v>
      </c>
      <c r="D1457" s="2" t="str">
        <f>"452606535"</f>
        <v>452606535</v>
      </c>
      <c r="E1457" s="2" t="str">
        <f>"2021-09-01"</f>
        <v>2021-09-01</v>
      </c>
      <c r="F1457" s="2" t="str">
        <f>"2024-09-01"</f>
        <v>2024-09-01</v>
      </c>
    </row>
    <row r="1458" spans="1:6" ht="18" customHeight="1">
      <c r="A1458" s="2">
        <v>1456</v>
      </c>
      <c r="B1458" s="2" t="s">
        <v>424</v>
      </c>
      <c r="C1458" s="2" t="s">
        <v>130</v>
      </c>
      <c r="D1458" s="2" t="str">
        <f>"452606502"</f>
        <v>452606502</v>
      </c>
      <c r="E1458" s="2" t="str">
        <f>"2020-04-01"</f>
        <v>2020-04-01</v>
      </c>
      <c r="F1458" s="2" t="str">
        <f>"2023-04-01"</f>
        <v>2023-04-01</v>
      </c>
    </row>
    <row r="1459" spans="1:6" ht="18" customHeight="1">
      <c r="A1459" s="2">
        <v>1457</v>
      </c>
      <c r="B1459" s="2" t="s">
        <v>422</v>
      </c>
      <c r="C1459" s="2" t="s">
        <v>73</v>
      </c>
      <c r="D1459" s="2" t="str">
        <f>"452606374"</f>
        <v>452606374</v>
      </c>
      <c r="E1459" s="2" t="str">
        <f>"2020-11-01"</f>
        <v>2020-11-01</v>
      </c>
      <c r="F1459" s="2" t="str">
        <f>"2025-11-01"</f>
        <v>2025-11-01</v>
      </c>
    </row>
    <row r="1460" spans="1:6" ht="18" customHeight="1">
      <c r="A1460" s="2">
        <v>1458</v>
      </c>
      <c r="B1460" s="2" t="s">
        <v>423</v>
      </c>
      <c r="C1460" s="2" t="s">
        <v>73</v>
      </c>
      <c r="D1460" s="2" t="str">
        <f>"452606374"</f>
        <v>452606374</v>
      </c>
      <c r="E1460" s="2" t="str">
        <f>"2022-03-01"</f>
        <v>2022-03-01</v>
      </c>
      <c r="F1460" s="2" t="str">
        <f>"2025-03-01"</f>
        <v>2025-03-01</v>
      </c>
    </row>
    <row r="1461" spans="1:6" ht="18" customHeight="1">
      <c r="A1461" s="2">
        <v>1459</v>
      </c>
      <c r="B1461" s="2" t="s">
        <v>418</v>
      </c>
      <c r="C1461" s="2" t="s">
        <v>49</v>
      </c>
      <c r="D1461" s="2" t="str">
        <f>"452606258"</f>
        <v>452606258</v>
      </c>
      <c r="E1461" s="2" t="str">
        <f>"2019-03-01"</f>
        <v>2019-03-01</v>
      </c>
      <c r="F1461" s="2" t="str">
        <f>"2024-02-01"</f>
        <v>2024-02-01</v>
      </c>
    </row>
    <row r="1462" spans="1:6" ht="18" customHeight="1">
      <c r="A1462" s="2">
        <v>1460</v>
      </c>
      <c r="B1462" s="2" t="s">
        <v>419</v>
      </c>
      <c r="C1462" s="2" t="s">
        <v>49</v>
      </c>
      <c r="D1462" s="2" t="str">
        <f>"452606258"</f>
        <v>452606258</v>
      </c>
      <c r="E1462" s="2" t="str">
        <f>"2019-03-01"</f>
        <v>2019-03-01</v>
      </c>
      <c r="F1462" s="2" t="str">
        <f>"2024-02-01"</f>
        <v>2024-02-01</v>
      </c>
    </row>
    <row r="1463" spans="1:6" ht="18" customHeight="1">
      <c r="A1463" s="2">
        <v>1461</v>
      </c>
      <c r="B1463" s="2" t="s">
        <v>420</v>
      </c>
      <c r="C1463" s="2" t="s">
        <v>49</v>
      </c>
      <c r="D1463" s="2" t="str">
        <f>"452606258"</f>
        <v>452606258</v>
      </c>
      <c r="E1463" s="2" t="str">
        <f>"2019-10-01"</f>
        <v>2019-10-01</v>
      </c>
      <c r="F1463" s="2" t="str">
        <f>"2024-09-01"</f>
        <v>2024-09-01</v>
      </c>
    </row>
    <row r="1464" spans="1:6" ht="18" customHeight="1">
      <c r="A1464" s="2">
        <v>1462</v>
      </c>
      <c r="B1464" s="2" t="s">
        <v>421</v>
      </c>
      <c r="C1464" s="2" t="s">
        <v>49</v>
      </c>
      <c r="D1464" s="2" t="str">
        <f>"452606258"</f>
        <v>452606258</v>
      </c>
      <c r="E1464" s="2" t="str">
        <f>"2021-10-01"</f>
        <v>2021-10-01</v>
      </c>
      <c r="F1464" s="2" t="str">
        <f>"2026-09-01"</f>
        <v>2026-09-01</v>
      </c>
    </row>
    <row r="1465" spans="1:6" ht="18" customHeight="1">
      <c r="A1465" s="2">
        <v>1463</v>
      </c>
      <c r="B1465" s="2" t="s">
        <v>416</v>
      </c>
      <c r="C1465" s="2" t="s">
        <v>192</v>
      </c>
      <c r="D1465" s="2" t="str">
        <f>"452606150"</f>
        <v>452606150</v>
      </c>
      <c r="E1465" s="2" t="str">
        <f>"2020-01-01"</f>
        <v>2020-01-01</v>
      </c>
      <c r="F1465" s="2" t="str">
        <f>"2025-01-01"</f>
        <v>2025-01-01</v>
      </c>
    </row>
    <row r="1466" spans="1:6" ht="18" customHeight="1">
      <c r="A1466" s="2">
        <v>1464</v>
      </c>
      <c r="B1466" s="2" t="s">
        <v>417</v>
      </c>
      <c r="C1466" s="2" t="s">
        <v>192</v>
      </c>
      <c r="D1466" s="2" t="str">
        <f>"452606150"</f>
        <v>452606150</v>
      </c>
      <c r="E1466" s="2" t="str">
        <f>"2020-11-01"</f>
        <v>2020-11-01</v>
      </c>
      <c r="F1466" s="2" t="str">
        <f>"2025-11-01"</f>
        <v>2025-11-01</v>
      </c>
    </row>
    <row r="1467" spans="1:6" ht="18" customHeight="1">
      <c r="A1467" s="2">
        <v>1465</v>
      </c>
      <c r="B1467" s="2" t="s">
        <v>412</v>
      </c>
      <c r="C1467" s="2" t="s">
        <v>7</v>
      </c>
      <c r="D1467" s="2" t="str">
        <f>"452605627"</f>
        <v>452605627</v>
      </c>
      <c r="E1467" s="2" t="str">
        <f>"2020-02-01"</f>
        <v>2020-02-01</v>
      </c>
      <c r="F1467" s="2" t="str">
        <f>"2025-02-01"</f>
        <v>2025-02-01</v>
      </c>
    </row>
    <row r="1468" spans="1:6" ht="18" customHeight="1">
      <c r="A1468" s="2">
        <v>1466</v>
      </c>
      <c r="B1468" s="2" t="s">
        <v>413</v>
      </c>
      <c r="C1468" s="2" t="s">
        <v>7</v>
      </c>
      <c r="D1468" s="2" t="str">
        <f>"452605627"</f>
        <v>452605627</v>
      </c>
      <c r="E1468" s="2" t="str">
        <f>"2020-07-01"</f>
        <v>2020-07-01</v>
      </c>
      <c r="F1468" s="2" t="str">
        <f>"2025-07-01"</f>
        <v>2025-07-01</v>
      </c>
    </row>
    <row r="1469" spans="1:6" ht="18" customHeight="1">
      <c r="A1469" s="2">
        <v>1467</v>
      </c>
      <c r="B1469" s="2" t="s">
        <v>414</v>
      </c>
      <c r="C1469" s="2" t="s">
        <v>7</v>
      </c>
      <c r="D1469" s="2" t="str">
        <f>"452605627"</f>
        <v>452605627</v>
      </c>
      <c r="E1469" s="2" t="str">
        <f>"2020-07-01"</f>
        <v>2020-07-01</v>
      </c>
      <c r="F1469" s="2" t="str">
        <f>"2025-07-01"</f>
        <v>2025-07-01</v>
      </c>
    </row>
    <row r="1470" spans="1:6" ht="18" customHeight="1">
      <c r="A1470" s="2">
        <v>1468</v>
      </c>
      <c r="B1470" s="2" t="s">
        <v>415</v>
      </c>
      <c r="C1470" s="2" t="s">
        <v>7</v>
      </c>
      <c r="D1470" s="2" t="str">
        <f>"452605627"</f>
        <v>452605627</v>
      </c>
      <c r="E1470" s="2" t="str">
        <f>"2020-07-01"</f>
        <v>2020-07-01</v>
      </c>
      <c r="F1470" s="2" t="str">
        <f>"2025-07-01"</f>
        <v>2025-07-01</v>
      </c>
    </row>
    <row r="1471" spans="1:6" ht="18" customHeight="1">
      <c r="A1471" s="2">
        <v>1469</v>
      </c>
      <c r="B1471" s="2" t="s">
        <v>391</v>
      </c>
      <c r="C1471" s="2" t="s">
        <v>174</v>
      </c>
      <c r="D1471" s="2" t="str">
        <f>"452605563"</f>
        <v>452605563</v>
      </c>
      <c r="E1471" s="2" t="str">
        <f>"2019-12-01"</f>
        <v>2019-12-01</v>
      </c>
      <c r="F1471" s="2" t="str">
        <f>"2023-12-01"</f>
        <v>2023-12-01</v>
      </c>
    </row>
    <row r="1472" spans="1:6" ht="18" customHeight="1">
      <c r="A1472" s="2">
        <v>1470</v>
      </c>
      <c r="B1472" s="2" t="s">
        <v>392</v>
      </c>
      <c r="C1472" s="2" t="s">
        <v>174</v>
      </c>
      <c r="D1472" s="2" t="str">
        <f>"452605563"</f>
        <v>452605563</v>
      </c>
      <c r="E1472" s="2" t="str">
        <f>"2019-05-01"</f>
        <v>2019-05-01</v>
      </c>
      <c r="F1472" s="2" t="str">
        <f>"2024-05-01"</f>
        <v>2024-05-01</v>
      </c>
    </row>
    <row r="1473" spans="1:6" ht="18" customHeight="1">
      <c r="A1473" s="2">
        <v>1471</v>
      </c>
      <c r="B1473" s="2" t="s">
        <v>393</v>
      </c>
      <c r="C1473" s="2" t="s">
        <v>174</v>
      </c>
      <c r="D1473" s="2" t="str">
        <f>"452605563"</f>
        <v>452605563</v>
      </c>
      <c r="E1473" s="2" t="str">
        <f>"2018-07-01"</f>
        <v>2018-07-01</v>
      </c>
      <c r="F1473" s="2" t="str">
        <f>"2023-07-01"</f>
        <v>2023-07-01</v>
      </c>
    </row>
    <row r="1474" spans="1:6" ht="18" customHeight="1">
      <c r="A1474" s="2">
        <v>1472</v>
      </c>
      <c r="B1474" s="2" t="s">
        <v>394</v>
      </c>
      <c r="C1474" s="2" t="s">
        <v>174</v>
      </c>
      <c r="D1474" s="2" t="str">
        <f>"452605563"</f>
        <v>452605563</v>
      </c>
      <c r="E1474" s="2" t="str">
        <f>"2019-05-01"</f>
        <v>2019-05-01</v>
      </c>
      <c r="F1474" s="2" t="str">
        <f>"2023-05-01"</f>
        <v>2023-05-01</v>
      </c>
    </row>
    <row r="1475" spans="1:6" ht="18" customHeight="1">
      <c r="A1475" s="2">
        <v>1473</v>
      </c>
      <c r="B1475" s="2" t="s">
        <v>395</v>
      </c>
      <c r="C1475" s="2" t="s">
        <v>174</v>
      </c>
      <c r="D1475" s="2" t="str">
        <f>"452605563"</f>
        <v>452605563</v>
      </c>
      <c r="E1475" s="2" t="str">
        <f>"2021-05-01"</f>
        <v>2021-05-01</v>
      </c>
      <c r="F1475" s="2" t="str">
        <f>"2023-05-01"</f>
        <v>2023-05-01</v>
      </c>
    </row>
    <row r="1476" spans="1:6" ht="18" customHeight="1">
      <c r="A1476" s="2">
        <v>1474</v>
      </c>
      <c r="B1476" s="2" t="s">
        <v>396</v>
      </c>
      <c r="C1476" s="2" t="s">
        <v>174</v>
      </c>
      <c r="D1476" s="2" t="str">
        <f>"452605563"</f>
        <v>452605563</v>
      </c>
      <c r="E1476" s="2" t="str">
        <f>"2019-07-01"</f>
        <v>2019-07-01</v>
      </c>
      <c r="F1476" s="2" t="str">
        <f>"2024-07-01"</f>
        <v>2024-07-01</v>
      </c>
    </row>
    <row r="1477" spans="1:6" ht="18" customHeight="1">
      <c r="A1477" s="2">
        <v>1475</v>
      </c>
      <c r="B1477" s="2" t="s">
        <v>397</v>
      </c>
      <c r="C1477" s="2" t="s">
        <v>174</v>
      </c>
      <c r="D1477" s="2" t="str">
        <f>"452605563"</f>
        <v>452605563</v>
      </c>
      <c r="E1477" s="2" t="str">
        <f>"2018-09-01"</f>
        <v>2018-09-01</v>
      </c>
      <c r="F1477" s="2" t="str">
        <f>"2024-09-01"</f>
        <v>2024-09-01</v>
      </c>
    </row>
    <row r="1478" spans="1:6" ht="18" customHeight="1">
      <c r="A1478" s="2">
        <v>1476</v>
      </c>
      <c r="B1478" s="2" t="s">
        <v>398</v>
      </c>
      <c r="C1478" s="2" t="s">
        <v>174</v>
      </c>
      <c r="D1478" s="2" t="str">
        <f>"452605563"</f>
        <v>452605563</v>
      </c>
      <c r="E1478" s="2" t="str">
        <f>"2018-08-01"</f>
        <v>2018-08-01</v>
      </c>
      <c r="F1478" s="2" t="str">
        <f>"2023-08-01"</f>
        <v>2023-08-01</v>
      </c>
    </row>
    <row r="1479" spans="1:6" ht="18" customHeight="1">
      <c r="A1479" s="2">
        <v>1477</v>
      </c>
      <c r="B1479" s="2" t="s">
        <v>348</v>
      </c>
      <c r="C1479" s="2" t="s">
        <v>174</v>
      </c>
      <c r="D1479" s="2" t="str">
        <f>"452605563"</f>
        <v>452605563</v>
      </c>
      <c r="E1479" s="2" t="str">
        <f>"2018-01-01"</f>
        <v>2018-01-01</v>
      </c>
      <c r="F1479" s="2" t="str">
        <f>"2024-01-01"</f>
        <v>2024-01-01</v>
      </c>
    </row>
    <row r="1480" spans="1:6" ht="18" customHeight="1">
      <c r="A1480" s="2">
        <v>1478</v>
      </c>
      <c r="B1480" s="2" t="s">
        <v>399</v>
      </c>
      <c r="C1480" s="2" t="s">
        <v>174</v>
      </c>
      <c r="D1480" s="2" t="str">
        <f>"452605563"</f>
        <v>452605563</v>
      </c>
      <c r="E1480" s="2" t="str">
        <f>"2020-01-01"</f>
        <v>2020-01-01</v>
      </c>
      <c r="F1480" s="2" t="str">
        <f>"2024-01-01"</f>
        <v>2024-01-01</v>
      </c>
    </row>
    <row r="1481" spans="1:6" ht="18" customHeight="1">
      <c r="A1481" s="2">
        <v>1479</v>
      </c>
      <c r="B1481" s="2" t="s">
        <v>400</v>
      </c>
      <c r="C1481" s="2" t="s">
        <v>174</v>
      </c>
      <c r="D1481" s="2" t="str">
        <f>"452605563"</f>
        <v>452605563</v>
      </c>
      <c r="E1481" s="2" t="str">
        <f>"2020-01-01"</f>
        <v>2020-01-01</v>
      </c>
      <c r="F1481" s="2" t="str">
        <f>"2024-01-01"</f>
        <v>2024-01-01</v>
      </c>
    </row>
    <row r="1482" spans="1:6" ht="18" customHeight="1">
      <c r="A1482" s="2">
        <v>1480</v>
      </c>
      <c r="B1482" s="2" t="s">
        <v>401</v>
      </c>
      <c r="C1482" s="2" t="s">
        <v>174</v>
      </c>
      <c r="D1482" s="2" t="str">
        <f>"452605563"</f>
        <v>452605563</v>
      </c>
      <c r="E1482" s="2" t="str">
        <f>"2019-05-01"</f>
        <v>2019-05-01</v>
      </c>
      <c r="F1482" s="2" t="str">
        <f>"2023-05-01"</f>
        <v>2023-05-01</v>
      </c>
    </row>
    <row r="1483" spans="1:6" ht="18" customHeight="1">
      <c r="A1483" s="2">
        <v>1481</v>
      </c>
      <c r="B1483" s="2" t="s">
        <v>402</v>
      </c>
      <c r="C1483" s="2" t="s">
        <v>174</v>
      </c>
      <c r="D1483" s="2" t="str">
        <f>"452605563"</f>
        <v>452605563</v>
      </c>
      <c r="E1483" s="2" t="str">
        <f>"2019-07-01"</f>
        <v>2019-07-01</v>
      </c>
      <c r="F1483" s="2" t="str">
        <f>"2024-07-01"</f>
        <v>2024-07-01</v>
      </c>
    </row>
    <row r="1484" spans="1:6" ht="18" customHeight="1">
      <c r="A1484" s="2">
        <v>1482</v>
      </c>
      <c r="B1484" s="2" t="s">
        <v>403</v>
      </c>
      <c r="C1484" s="2" t="s">
        <v>174</v>
      </c>
      <c r="D1484" s="2" t="str">
        <f>"452605563"</f>
        <v>452605563</v>
      </c>
      <c r="E1484" s="2" t="str">
        <f>"2019-07-01"</f>
        <v>2019-07-01</v>
      </c>
      <c r="F1484" s="2" t="str">
        <f>"2023-07-01"</f>
        <v>2023-07-01</v>
      </c>
    </row>
    <row r="1485" spans="1:6" ht="18" customHeight="1">
      <c r="A1485" s="2">
        <v>1483</v>
      </c>
      <c r="B1485" s="2" t="s">
        <v>404</v>
      </c>
      <c r="C1485" s="2" t="s">
        <v>174</v>
      </c>
      <c r="D1485" s="2" t="str">
        <f>"452605563"</f>
        <v>452605563</v>
      </c>
      <c r="E1485" s="2" t="str">
        <f>"2018-08-01"</f>
        <v>2018-08-01</v>
      </c>
      <c r="F1485" s="2" t="str">
        <f>"2023-08-01"</f>
        <v>2023-08-01</v>
      </c>
    </row>
    <row r="1486" spans="1:6" ht="18" customHeight="1">
      <c r="A1486" s="2">
        <v>1484</v>
      </c>
      <c r="B1486" s="2" t="s">
        <v>405</v>
      </c>
      <c r="C1486" s="2" t="s">
        <v>174</v>
      </c>
      <c r="D1486" s="2" t="str">
        <f>"452605563"</f>
        <v>452605563</v>
      </c>
      <c r="E1486" s="2" t="str">
        <f>"2019-07-01"</f>
        <v>2019-07-01</v>
      </c>
      <c r="F1486" s="2" t="str">
        <f>"2023-07-01"</f>
        <v>2023-07-01</v>
      </c>
    </row>
    <row r="1487" spans="1:6" ht="18" customHeight="1">
      <c r="A1487" s="2">
        <v>1485</v>
      </c>
      <c r="B1487" s="2" t="s">
        <v>406</v>
      </c>
      <c r="C1487" s="2" t="s">
        <v>174</v>
      </c>
      <c r="D1487" s="2" t="str">
        <f>"452605563"</f>
        <v>452605563</v>
      </c>
      <c r="E1487" s="2" t="str">
        <f>"2018-10-01"</f>
        <v>2018-10-01</v>
      </c>
      <c r="F1487" s="2" t="str">
        <f>"2023-10-01"</f>
        <v>2023-10-01</v>
      </c>
    </row>
    <row r="1488" spans="1:6" ht="18" customHeight="1">
      <c r="A1488" s="2">
        <v>1486</v>
      </c>
      <c r="B1488" s="2" t="s">
        <v>407</v>
      </c>
      <c r="C1488" s="2" t="s">
        <v>174</v>
      </c>
      <c r="D1488" s="2" t="str">
        <f>"452605563"</f>
        <v>452605563</v>
      </c>
      <c r="E1488" s="2" t="str">
        <f>"2020-01-01"</f>
        <v>2020-01-01</v>
      </c>
      <c r="F1488" s="2" t="str">
        <f>"2023-01-01"</f>
        <v>2023-01-01</v>
      </c>
    </row>
    <row r="1489" spans="1:6" ht="18" customHeight="1">
      <c r="A1489" s="2">
        <v>1487</v>
      </c>
      <c r="B1489" s="2" t="s">
        <v>408</v>
      </c>
      <c r="C1489" s="2" t="s">
        <v>174</v>
      </c>
      <c r="D1489" s="2" t="str">
        <f>"452605563"</f>
        <v>452605563</v>
      </c>
      <c r="E1489" s="2" t="str">
        <f>"2019-07-01"</f>
        <v>2019-07-01</v>
      </c>
      <c r="F1489" s="2" t="str">
        <f>"2024-07-01"</f>
        <v>2024-07-01</v>
      </c>
    </row>
    <row r="1490" spans="1:6" ht="18" customHeight="1">
      <c r="A1490" s="2">
        <v>1488</v>
      </c>
      <c r="B1490" s="2" t="s">
        <v>409</v>
      </c>
      <c r="C1490" s="2" t="s">
        <v>174</v>
      </c>
      <c r="D1490" s="2" t="str">
        <f>"452605563"</f>
        <v>452605563</v>
      </c>
      <c r="E1490" s="2" t="str">
        <f>"2019-07-01"</f>
        <v>2019-07-01</v>
      </c>
      <c r="F1490" s="2" t="str">
        <f>"2023-07-01"</f>
        <v>2023-07-01</v>
      </c>
    </row>
    <row r="1491" spans="1:6" ht="18" customHeight="1">
      <c r="A1491" s="2">
        <v>1489</v>
      </c>
      <c r="B1491" s="2" t="s">
        <v>410</v>
      </c>
      <c r="C1491" s="2" t="s">
        <v>174</v>
      </c>
      <c r="D1491" s="2" t="str">
        <f>"452605563"</f>
        <v>452605563</v>
      </c>
      <c r="E1491" s="2" t="str">
        <f>"2019-07-01"</f>
        <v>2019-07-01</v>
      </c>
      <c r="F1491" s="2" t="str">
        <f>"2023-07-01"</f>
        <v>2023-07-01</v>
      </c>
    </row>
    <row r="1492" spans="1:6" ht="18" customHeight="1">
      <c r="A1492" s="2">
        <v>1490</v>
      </c>
      <c r="B1492" s="2" t="s">
        <v>411</v>
      </c>
      <c r="C1492" s="2" t="s">
        <v>174</v>
      </c>
      <c r="D1492" s="2" t="str">
        <f>"452605563"</f>
        <v>452605563</v>
      </c>
      <c r="E1492" s="2" t="str">
        <f>"2018-08-01"</f>
        <v>2018-08-01</v>
      </c>
      <c r="F1492" s="2" t="str">
        <f>"2023-08-01"</f>
        <v>2023-08-01</v>
      </c>
    </row>
    <row r="1493" spans="1:6" ht="18" customHeight="1">
      <c r="A1493" s="2">
        <v>1491</v>
      </c>
      <c r="B1493" s="2" t="s">
        <v>386</v>
      </c>
      <c r="C1493" s="2" t="s">
        <v>84</v>
      </c>
      <c r="D1493" s="2" t="str">
        <f>"452605442"</f>
        <v>452605442</v>
      </c>
      <c r="E1493" s="2" t="str">
        <f>"2021-12-01"</f>
        <v>2021-12-01</v>
      </c>
      <c r="F1493" s="2" t="str">
        <f>"2024-12-01"</f>
        <v>2024-12-01</v>
      </c>
    </row>
    <row r="1494" spans="1:6" ht="18" customHeight="1">
      <c r="A1494" s="2">
        <v>1492</v>
      </c>
      <c r="B1494" s="2" t="s">
        <v>387</v>
      </c>
      <c r="C1494" s="2" t="s">
        <v>84</v>
      </c>
      <c r="D1494" s="2" t="str">
        <f>"452605442"</f>
        <v>452605442</v>
      </c>
      <c r="E1494" s="2" t="str">
        <f>"2022-07-01"</f>
        <v>2022-07-01</v>
      </c>
      <c r="F1494" s="2" t="str">
        <f>"2025-06-01"</f>
        <v>2025-06-01</v>
      </c>
    </row>
    <row r="1495" spans="1:6" ht="18" customHeight="1">
      <c r="A1495" s="2">
        <v>1493</v>
      </c>
      <c r="B1495" s="2" t="s">
        <v>388</v>
      </c>
      <c r="C1495" s="2" t="s">
        <v>84</v>
      </c>
      <c r="D1495" s="2" t="str">
        <f>"452605442"</f>
        <v>452605442</v>
      </c>
      <c r="E1495" s="2" t="str">
        <f>"2022-02-01"</f>
        <v>2022-02-01</v>
      </c>
      <c r="F1495" s="2" t="str">
        <f>"2025-01-01"</f>
        <v>2025-01-01</v>
      </c>
    </row>
    <row r="1496" spans="1:6" ht="18" customHeight="1">
      <c r="A1496" s="2">
        <v>1494</v>
      </c>
      <c r="B1496" s="2" t="s">
        <v>389</v>
      </c>
      <c r="C1496" s="2" t="s">
        <v>84</v>
      </c>
      <c r="D1496" s="2" t="str">
        <f>"452605442"</f>
        <v>452605442</v>
      </c>
      <c r="E1496" s="2" t="str">
        <f>"2022-03-01"</f>
        <v>2022-03-01</v>
      </c>
      <c r="F1496" s="2" t="str">
        <f>"2025-02-01"</f>
        <v>2025-02-01</v>
      </c>
    </row>
    <row r="1497" spans="1:6" ht="18" customHeight="1">
      <c r="A1497" s="2">
        <v>1495</v>
      </c>
      <c r="B1497" s="2" t="s">
        <v>390</v>
      </c>
      <c r="C1497" s="2" t="s">
        <v>84</v>
      </c>
      <c r="D1497" s="2" t="str">
        <f>"452605442"</f>
        <v>452605442</v>
      </c>
      <c r="E1497" s="2" t="str">
        <f>"2022-06-01"</f>
        <v>2022-06-01</v>
      </c>
      <c r="F1497" s="2" t="str">
        <f>"2025-05-01"</f>
        <v>2025-05-01</v>
      </c>
    </row>
    <row r="1498" spans="1:6" ht="18" customHeight="1">
      <c r="A1498" s="2">
        <v>1496</v>
      </c>
      <c r="B1498" s="2" t="s">
        <v>382</v>
      </c>
      <c r="C1498" s="2" t="s">
        <v>79</v>
      </c>
      <c r="D1498" s="2" t="str">
        <f>"452604790"</f>
        <v>452604790</v>
      </c>
      <c r="E1498" s="2" t="str">
        <f>"2022-01-01"</f>
        <v>2022-01-01</v>
      </c>
      <c r="F1498" s="2" t="str">
        <f>"2026-12-01"</f>
        <v>2026-12-01</v>
      </c>
    </row>
    <row r="1499" spans="1:6" ht="18" customHeight="1">
      <c r="A1499" s="2">
        <v>1497</v>
      </c>
      <c r="B1499" s="2" t="s">
        <v>383</v>
      </c>
      <c r="C1499" s="2" t="s">
        <v>79</v>
      </c>
      <c r="D1499" s="2" t="str">
        <f>"452604790"</f>
        <v>452604790</v>
      </c>
      <c r="E1499" s="2" t="str">
        <f>"2022-01-01"</f>
        <v>2022-01-01</v>
      </c>
      <c r="F1499" s="2" t="str">
        <f>"2026-12-01"</f>
        <v>2026-12-01</v>
      </c>
    </row>
    <row r="1500" spans="1:6" ht="18" customHeight="1">
      <c r="A1500" s="2">
        <v>1498</v>
      </c>
      <c r="B1500" s="2" t="s">
        <v>384</v>
      </c>
      <c r="C1500" s="2" t="s">
        <v>79</v>
      </c>
      <c r="D1500" s="2" t="str">
        <f>"452604790"</f>
        <v>452604790</v>
      </c>
      <c r="E1500" s="2" t="str">
        <f>"2022-01-01"</f>
        <v>2022-01-01</v>
      </c>
      <c r="F1500" s="2" t="str">
        <f>"2026-12-01"</f>
        <v>2026-12-01</v>
      </c>
    </row>
    <row r="1501" spans="1:6" ht="18" customHeight="1">
      <c r="A1501" s="2">
        <v>1499</v>
      </c>
      <c r="B1501" s="2" t="s">
        <v>385</v>
      </c>
      <c r="C1501" s="2" t="s">
        <v>79</v>
      </c>
      <c r="D1501" s="2" t="str">
        <f>"452604790"</f>
        <v>452604790</v>
      </c>
      <c r="E1501" s="2" t="str">
        <f>"2022-01-01"</f>
        <v>2022-01-01</v>
      </c>
      <c r="F1501" s="2" t="str">
        <f>"2026-12-01"</f>
        <v>2026-12-01</v>
      </c>
    </row>
    <row r="1502" spans="1:6" ht="18" customHeight="1">
      <c r="A1502" s="2">
        <v>1500</v>
      </c>
      <c r="B1502" s="2" t="s">
        <v>379</v>
      </c>
      <c r="C1502" s="2" t="s">
        <v>188</v>
      </c>
      <c r="D1502" s="2" t="str">
        <f>"452604674"</f>
        <v>452604674</v>
      </c>
      <c r="E1502" s="2" t="str">
        <f>"2019-01-01"</f>
        <v>2019-01-01</v>
      </c>
      <c r="F1502" s="2" t="str">
        <f>"2023-02-01"</f>
        <v>2023-02-01</v>
      </c>
    </row>
    <row r="1503" spans="1:6" ht="18" customHeight="1">
      <c r="A1503" s="2">
        <v>1501</v>
      </c>
      <c r="B1503" s="2" t="s">
        <v>380</v>
      </c>
      <c r="C1503" s="2" t="s">
        <v>188</v>
      </c>
      <c r="D1503" s="2" t="str">
        <f>"452604674"</f>
        <v>452604674</v>
      </c>
      <c r="E1503" s="2" t="str">
        <f>"2019-01-01"</f>
        <v>2019-01-01</v>
      </c>
      <c r="F1503" s="2" t="str">
        <f>"2023-02-01"</f>
        <v>2023-02-01</v>
      </c>
    </row>
    <row r="1504" spans="1:6" ht="18" customHeight="1">
      <c r="A1504" s="2">
        <v>1502</v>
      </c>
      <c r="B1504" s="2" t="s">
        <v>381</v>
      </c>
      <c r="C1504" s="2" t="s">
        <v>188</v>
      </c>
      <c r="D1504" s="2" t="str">
        <f>"452604674"</f>
        <v>452604674</v>
      </c>
      <c r="E1504" s="2" t="str">
        <f>"2022-06-01"</f>
        <v>2022-06-01</v>
      </c>
      <c r="F1504" s="2" t="str">
        <f>"2023-06-01"</f>
        <v>2023-06-01</v>
      </c>
    </row>
    <row r="1505" spans="1:6" ht="18" customHeight="1">
      <c r="A1505" s="2">
        <v>1503</v>
      </c>
      <c r="B1505" s="2" t="s">
        <v>376</v>
      </c>
      <c r="C1505" s="2" t="s">
        <v>77</v>
      </c>
      <c r="D1505" s="2" t="str">
        <f>"452604636"</f>
        <v>452604636</v>
      </c>
      <c r="E1505" s="2" t="str">
        <f>"2021-04-01"</f>
        <v>2021-04-01</v>
      </c>
      <c r="F1505" s="2" t="str">
        <f>"2023-04-01"</f>
        <v>2023-04-01</v>
      </c>
    </row>
    <row r="1506" spans="1:6" ht="18" customHeight="1">
      <c r="A1506" s="2">
        <v>1504</v>
      </c>
      <c r="B1506" s="2" t="s">
        <v>377</v>
      </c>
      <c r="C1506" s="2" t="s">
        <v>77</v>
      </c>
      <c r="D1506" s="2" t="str">
        <f>"452604636"</f>
        <v>452604636</v>
      </c>
      <c r="E1506" s="2" t="str">
        <f>"2022-01-01"</f>
        <v>2022-01-01</v>
      </c>
      <c r="F1506" s="2" t="str">
        <f>"2023-01-01"</f>
        <v>2023-01-01</v>
      </c>
    </row>
    <row r="1507" spans="1:6" ht="18" customHeight="1">
      <c r="A1507" s="2">
        <v>1505</v>
      </c>
      <c r="B1507" s="2" t="s">
        <v>378</v>
      </c>
      <c r="C1507" s="2" t="s">
        <v>77</v>
      </c>
      <c r="D1507" s="2" t="str">
        <f>"452604636"</f>
        <v>452604636</v>
      </c>
      <c r="E1507" s="2" t="str">
        <f>"2021-03-01"</f>
        <v>2021-03-01</v>
      </c>
      <c r="F1507" s="2" t="str">
        <f>"2023-03-01"</f>
        <v>2023-03-01</v>
      </c>
    </row>
    <row r="1508" spans="1:6" ht="18" customHeight="1">
      <c r="A1508" s="2">
        <v>1506</v>
      </c>
      <c r="B1508" s="2" t="s">
        <v>293</v>
      </c>
      <c r="C1508" s="2" t="s">
        <v>8</v>
      </c>
      <c r="D1508" s="2" t="str">
        <f>"452604608"</f>
        <v>452604608</v>
      </c>
      <c r="E1508" s="2" t="str">
        <f>"2019-07-01"</f>
        <v>2019-07-01</v>
      </c>
      <c r="F1508" s="2" t="str">
        <f>"2025-07-01"</f>
        <v>2025-07-01</v>
      </c>
    </row>
    <row r="1509" spans="1:6" ht="18" customHeight="1">
      <c r="A1509" s="2">
        <v>1507</v>
      </c>
      <c r="B1509" s="2" t="s">
        <v>294</v>
      </c>
      <c r="C1509" s="2" t="s">
        <v>8</v>
      </c>
      <c r="D1509" s="2" t="str">
        <f>"452604608"</f>
        <v>452604608</v>
      </c>
      <c r="E1509" s="2" t="str">
        <f>"2018-08-01"</f>
        <v>2018-08-01</v>
      </c>
      <c r="F1509" s="2" t="str">
        <f>"2024-07-01"</f>
        <v>2024-07-01</v>
      </c>
    </row>
    <row r="1510" spans="1:6" ht="18" customHeight="1">
      <c r="A1510" s="2">
        <v>1508</v>
      </c>
      <c r="B1510" s="2" t="s">
        <v>295</v>
      </c>
      <c r="C1510" s="2" t="s">
        <v>8</v>
      </c>
      <c r="D1510" s="2" t="str">
        <f>"452604608"</f>
        <v>452604608</v>
      </c>
      <c r="E1510" s="2" t="str">
        <f>"2020-09-01"</f>
        <v>2020-09-01</v>
      </c>
      <c r="F1510" s="2" t="str">
        <f>"2023-06-01"</f>
        <v>2023-06-01</v>
      </c>
    </row>
    <row r="1511" spans="1:6" ht="18" customHeight="1">
      <c r="A1511" s="2">
        <v>1509</v>
      </c>
      <c r="B1511" s="2" t="s">
        <v>296</v>
      </c>
      <c r="C1511" s="2" t="s">
        <v>8</v>
      </c>
      <c r="D1511" s="2" t="str">
        <f>"452604608"</f>
        <v>452604608</v>
      </c>
      <c r="E1511" s="2" t="str">
        <f>"2021-12-01"</f>
        <v>2021-12-01</v>
      </c>
      <c r="F1511" s="2" t="str">
        <f>"2024-11-01"</f>
        <v>2024-11-01</v>
      </c>
    </row>
    <row r="1512" spans="1:6" ht="18" customHeight="1">
      <c r="A1512" s="2">
        <v>1510</v>
      </c>
      <c r="B1512" s="2" t="s">
        <v>297</v>
      </c>
      <c r="C1512" s="2" t="s">
        <v>8</v>
      </c>
      <c r="D1512" s="2" t="str">
        <f>"452604608"</f>
        <v>452604608</v>
      </c>
      <c r="E1512" s="2" t="str">
        <f>"2018-08-01"</f>
        <v>2018-08-01</v>
      </c>
      <c r="F1512" s="2" t="str">
        <f>"2024-07-01"</f>
        <v>2024-07-01</v>
      </c>
    </row>
    <row r="1513" spans="1:6" ht="18" customHeight="1">
      <c r="A1513" s="2">
        <v>1511</v>
      </c>
      <c r="B1513" s="2" t="s">
        <v>298</v>
      </c>
      <c r="C1513" s="2" t="s">
        <v>8</v>
      </c>
      <c r="D1513" s="2" t="str">
        <f>"452604608"</f>
        <v>452604608</v>
      </c>
      <c r="E1513" s="2" t="str">
        <f>"2022-07-01"</f>
        <v>2022-07-01</v>
      </c>
      <c r="F1513" s="2" t="str">
        <f>"2025-06-01"</f>
        <v>2025-06-01</v>
      </c>
    </row>
    <row r="1514" spans="1:6" ht="18" customHeight="1">
      <c r="A1514" s="2">
        <v>1512</v>
      </c>
      <c r="B1514" s="2" t="s">
        <v>299</v>
      </c>
      <c r="C1514" s="2" t="s">
        <v>8</v>
      </c>
      <c r="D1514" s="2" t="str">
        <f>"452604608"</f>
        <v>452604608</v>
      </c>
      <c r="E1514" s="2" t="str">
        <f>"2020-09-01"</f>
        <v>2020-09-01</v>
      </c>
      <c r="F1514" s="2" t="str">
        <f>"2023-09-01"</f>
        <v>2023-09-01</v>
      </c>
    </row>
    <row r="1515" spans="1:6" ht="18" customHeight="1">
      <c r="A1515" s="2">
        <v>1513</v>
      </c>
      <c r="B1515" s="2" t="s">
        <v>300</v>
      </c>
      <c r="C1515" s="2" t="s">
        <v>8</v>
      </c>
      <c r="D1515" s="2" t="str">
        <f>"452604608"</f>
        <v>452604608</v>
      </c>
      <c r="E1515" s="2" t="str">
        <f>"2019-07-01"</f>
        <v>2019-07-01</v>
      </c>
      <c r="F1515" s="2" t="str">
        <f>"2025-06-01"</f>
        <v>2025-06-01</v>
      </c>
    </row>
    <row r="1516" spans="1:6" ht="18" customHeight="1">
      <c r="A1516" s="2">
        <v>1514</v>
      </c>
      <c r="B1516" s="2" t="s">
        <v>301</v>
      </c>
      <c r="C1516" s="2" t="s">
        <v>8</v>
      </c>
      <c r="D1516" s="2" t="str">
        <f>"452604608"</f>
        <v>452604608</v>
      </c>
      <c r="E1516" s="2" t="str">
        <f>"2018-07-01"</f>
        <v>2018-07-01</v>
      </c>
      <c r="F1516" s="2" t="str">
        <f>"2024-07-01"</f>
        <v>2024-07-01</v>
      </c>
    </row>
    <row r="1517" spans="1:6" ht="18" customHeight="1">
      <c r="A1517" s="2">
        <v>1515</v>
      </c>
      <c r="B1517" s="2" t="s">
        <v>302</v>
      </c>
      <c r="C1517" s="2" t="s">
        <v>8</v>
      </c>
      <c r="D1517" s="2" t="str">
        <f>"452604608"</f>
        <v>452604608</v>
      </c>
      <c r="E1517" s="2" t="str">
        <f>"2021-04-01"</f>
        <v>2021-04-01</v>
      </c>
      <c r="F1517" s="2" t="str">
        <f>"2024-04-01"</f>
        <v>2024-04-01</v>
      </c>
    </row>
    <row r="1518" spans="1:6" ht="18" customHeight="1">
      <c r="A1518" s="2">
        <v>1516</v>
      </c>
      <c r="B1518" s="2" t="s">
        <v>303</v>
      </c>
      <c r="C1518" s="2" t="s">
        <v>8</v>
      </c>
      <c r="D1518" s="2" t="str">
        <f>"452604608"</f>
        <v>452604608</v>
      </c>
      <c r="E1518" s="2" t="str">
        <f>"2022-03-01"</f>
        <v>2022-03-01</v>
      </c>
      <c r="F1518" s="2" t="str">
        <f>"2025-03-01"</f>
        <v>2025-03-01</v>
      </c>
    </row>
    <row r="1519" spans="1:6" ht="18" customHeight="1">
      <c r="A1519" s="2">
        <v>1517</v>
      </c>
      <c r="B1519" s="2" t="s">
        <v>304</v>
      </c>
      <c r="C1519" s="2" t="s">
        <v>8</v>
      </c>
      <c r="D1519" s="2" t="str">
        <f>"452604608"</f>
        <v>452604608</v>
      </c>
      <c r="E1519" s="2" t="str">
        <f>"2019-07-01"</f>
        <v>2019-07-01</v>
      </c>
      <c r="F1519" s="2" t="str">
        <f>"2025-07-01"</f>
        <v>2025-07-01</v>
      </c>
    </row>
    <row r="1520" spans="1:6" ht="18" customHeight="1">
      <c r="A1520" s="2">
        <v>1518</v>
      </c>
      <c r="B1520" s="2" t="s">
        <v>305</v>
      </c>
      <c r="C1520" s="2" t="s">
        <v>8</v>
      </c>
      <c r="D1520" s="2" t="str">
        <f>"452604608"</f>
        <v>452604608</v>
      </c>
      <c r="E1520" s="2" t="str">
        <f>"2022-03-01"</f>
        <v>2022-03-01</v>
      </c>
      <c r="F1520" s="2" t="str">
        <f>"2025-03-01"</f>
        <v>2025-03-01</v>
      </c>
    </row>
    <row r="1521" spans="1:6" ht="18" customHeight="1">
      <c r="A1521" s="2">
        <v>1519</v>
      </c>
      <c r="B1521" s="2" t="s">
        <v>306</v>
      </c>
      <c r="C1521" s="2" t="s">
        <v>8</v>
      </c>
      <c r="D1521" s="2" t="str">
        <f>"452604608"</f>
        <v>452604608</v>
      </c>
      <c r="E1521" s="2" t="str">
        <f>"2018-08-01"</f>
        <v>2018-08-01</v>
      </c>
      <c r="F1521" s="2" t="str">
        <f>"2024-07-01"</f>
        <v>2024-07-01</v>
      </c>
    </row>
    <row r="1522" spans="1:6" ht="18" customHeight="1">
      <c r="A1522" s="2">
        <v>1520</v>
      </c>
      <c r="B1522" s="2" t="s">
        <v>307</v>
      </c>
      <c r="C1522" s="2" t="s">
        <v>8</v>
      </c>
      <c r="D1522" s="2" t="str">
        <f>"452604608"</f>
        <v>452604608</v>
      </c>
      <c r="E1522" s="2" t="str">
        <f>"2021-07-01"</f>
        <v>2021-07-01</v>
      </c>
      <c r="F1522" s="2" t="str">
        <f>"2024-06-01"</f>
        <v>2024-06-01</v>
      </c>
    </row>
    <row r="1523" spans="1:6" ht="18" customHeight="1">
      <c r="A1523" s="2">
        <v>1521</v>
      </c>
      <c r="B1523" s="2" t="s">
        <v>308</v>
      </c>
      <c r="C1523" s="2" t="s">
        <v>8</v>
      </c>
      <c r="D1523" s="2" t="str">
        <f>"452604608"</f>
        <v>452604608</v>
      </c>
      <c r="E1523" s="2" t="str">
        <f>"2021-08-01"</f>
        <v>2021-08-01</v>
      </c>
      <c r="F1523" s="2" t="str">
        <f>"2024-08-01"</f>
        <v>2024-08-01</v>
      </c>
    </row>
    <row r="1524" spans="1:6" ht="18" customHeight="1">
      <c r="A1524" s="2">
        <v>1522</v>
      </c>
      <c r="B1524" s="2" t="s">
        <v>309</v>
      </c>
      <c r="C1524" s="2" t="s">
        <v>8</v>
      </c>
      <c r="D1524" s="2" t="str">
        <f>"452604608"</f>
        <v>452604608</v>
      </c>
      <c r="E1524" s="2" t="str">
        <f>"2019-07-01"</f>
        <v>2019-07-01</v>
      </c>
      <c r="F1524" s="2" t="str">
        <f>"2025-07-01"</f>
        <v>2025-07-01</v>
      </c>
    </row>
    <row r="1525" spans="1:6" ht="18" customHeight="1">
      <c r="A1525" s="2">
        <v>1523</v>
      </c>
      <c r="B1525" s="2" t="s">
        <v>310</v>
      </c>
      <c r="C1525" s="2" t="s">
        <v>8</v>
      </c>
      <c r="D1525" s="2" t="str">
        <f>"452604608"</f>
        <v>452604608</v>
      </c>
      <c r="E1525" s="2" t="str">
        <f>"2020-01-01"</f>
        <v>2020-01-01</v>
      </c>
      <c r="F1525" s="2" t="str">
        <f>"2026-01-01"</f>
        <v>2026-01-01</v>
      </c>
    </row>
    <row r="1526" spans="1:6" ht="18" customHeight="1">
      <c r="A1526" s="2">
        <v>1524</v>
      </c>
      <c r="B1526" s="2" t="s">
        <v>311</v>
      </c>
      <c r="C1526" s="2" t="s">
        <v>8</v>
      </c>
      <c r="D1526" s="2" t="str">
        <f>"452604608"</f>
        <v>452604608</v>
      </c>
      <c r="E1526" s="2" t="str">
        <f>"2019-07-01"</f>
        <v>2019-07-01</v>
      </c>
      <c r="F1526" s="2" t="str">
        <f>"2025-07-01"</f>
        <v>2025-07-01</v>
      </c>
    </row>
    <row r="1527" spans="1:6" ht="18" customHeight="1">
      <c r="A1527" s="2">
        <v>1525</v>
      </c>
      <c r="B1527" s="2" t="s">
        <v>312</v>
      </c>
      <c r="C1527" s="2" t="s">
        <v>8</v>
      </c>
      <c r="D1527" s="2" t="str">
        <f>"452604608"</f>
        <v>452604608</v>
      </c>
      <c r="E1527" s="2" t="str">
        <f>"2022-06-01"</f>
        <v>2022-06-01</v>
      </c>
      <c r="F1527" s="2" t="str">
        <f>"2025-05-01"</f>
        <v>2025-05-01</v>
      </c>
    </row>
    <row r="1528" spans="1:6" ht="18" customHeight="1">
      <c r="A1528" s="2">
        <v>1526</v>
      </c>
      <c r="B1528" s="2" t="s">
        <v>313</v>
      </c>
      <c r="C1528" s="2" t="s">
        <v>8</v>
      </c>
      <c r="D1528" s="2" t="str">
        <f>"452604608"</f>
        <v>452604608</v>
      </c>
      <c r="E1528" s="2" t="str">
        <f>"2020-10-01"</f>
        <v>2020-10-01</v>
      </c>
      <c r="F1528" s="2" t="str">
        <f>"2023-10-01"</f>
        <v>2023-10-01</v>
      </c>
    </row>
    <row r="1529" spans="1:6" ht="18" customHeight="1">
      <c r="A1529" s="2">
        <v>1527</v>
      </c>
      <c r="B1529" s="2" t="s">
        <v>314</v>
      </c>
      <c r="C1529" s="2" t="s">
        <v>8</v>
      </c>
      <c r="D1529" s="2" t="str">
        <f>"452604608"</f>
        <v>452604608</v>
      </c>
      <c r="E1529" s="2" t="str">
        <f>"2020-08-01"</f>
        <v>2020-08-01</v>
      </c>
      <c r="F1529" s="2" t="str">
        <f>"2023-08-01"</f>
        <v>2023-08-01</v>
      </c>
    </row>
    <row r="1530" spans="1:6" ht="18" customHeight="1">
      <c r="A1530" s="2">
        <v>1528</v>
      </c>
      <c r="B1530" s="2" t="s">
        <v>315</v>
      </c>
      <c r="C1530" s="2" t="s">
        <v>8</v>
      </c>
      <c r="D1530" s="2" t="str">
        <f>"452604608"</f>
        <v>452604608</v>
      </c>
      <c r="E1530" s="2" t="str">
        <f>"2022-06-01"</f>
        <v>2022-06-01</v>
      </c>
      <c r="F1530" s="2" t="str">
        <f>"2025-05-01"</f>
        <v>2025-05-01</v>
      </c>
    </row>
    <row r="1531" spans="1:6" ht="18" customHeight="1">
      <c r="A1531" s="2">
        <v>1529</v>
      </c>
      <c r="B1531" s="2" t="s">
        <v>316</v>
      </c>
      <c r="C1531" s="2" t="s">
        <v>8</v>
      </c>
      <c r="D1531" s="2" t="str">
        <f>"452604608"</f>
        <v>452604608</v>
      </c>
      <c r="E1531" s="2" t="str">
        <f>"2020-08-01"</f>
        <v>2020-08-01</v>
      </c>
      <c r="F1531" s="2" t="str">
        <f>"2023-08-01"</f>
        <v>2023-08-01</v>
      </c>
    </row>
    <row r="1532" spans="1:6" ht="18" customHeight="1">
      <c r="A1532" s="2">
        <v>1530</v>
      </c>
      <c r="B1532" s="2" t="s">
        <v>317</v>
      </c>
      <c r="C1532" s="2" t="s">
        <v>8</v>
      </c>
      <c r="D1532" s="2" t="str">
        <f>"452604608"</f>
        <v>452604608</v>
      </c>
      <c r="E1532" s="2" t="str">
        <f>"2021-11-01"</f>
        <v>2021-11-01</v>
      </c>
      <c r="F1532" s="2" t="str">
        <f>"2024-10-01"</f>
        <v>2024-10-01</v>
      </c>
    </row>
    <row r="1533" spans="1:6" ht="18" customHeight="1">
      <c r="A1533" s="2">
        <v>1531</v>
      </c>
      <c r="B1533" s="2" t="s">
        <v>318</v>
      </c>
      <c r="C1533" s="2" t="s">
        <v>8</v>
      </c>
      <c r="D1533" s="2" t="str">
        <f>"452604608"</f>
        <v>452604608</v>
      </c>
      <c r="E1533" s="2" t="str">
        <f>"2022-05-01"</f>
        <v>2022-05-01</v>
      </c>
      <c r="F1533" s="2" t="str">
        <f>"2025-05-01"</f>
        <v>2025-05-01</v>
      </c>
    </row>
    <row r="1534" spans="1:6" ht="18" customHeight="1">
      <c r="A1534" s="2">
        <v>1532</v>
      </c>
      <c r="B1534" s="2" t="s">
        <v>319</v>
      </c>
      <c r="C1534" s="2" t="s">
        <v>8</v>
      </c>
      <c r="D1534" s="2" t="str">
        <f>"452604608"</f>
        <v>452604608</v>
      </c>
      <c r="E1534" s="2" t="str">
        <f>"2020-12-01"</f>
        <v>2020-12-01</v>
      </c>
      <c r="F1534" s="2" t="str">
        <f>"2023-12-01"</f>
        <v>2023-12-01</v>
      </c>
    </row>
    <row r="1535" spans="1:6" ht="18" customHeight="1">
      <c r="A1535" s="2">
        <v>1533</v>
      </c>
      <c r="B1535" s="2" t="s">
        <v>320</v>
      </c>
      <c r="C1535" s="2" t="s">
        <v>8</v>
      </c>
      <c r="D1535" s="2" t="str">
        <f>"452604608"</f>
        <v>452604608</v>
      </c>
      <c r="E1535" s="2" t="str">
        <f>"2021-09-01"</f>
        <v>2021-09-01</v>
      </c>
      <c r="F1535" s="2" t="str">
        <f>"2024-08-01"</f>
        <v>2024-08-01</v>
      </c>
    </row>
    <row r="1536" spans="1:6" ht="18" customHeight="1">
      <c r="A1536" s="2">
        <v>1534</v>
      </c>
      <c r="B1536" s="2" t="s">
        <v>321</v>
      </c>
      <c r="C1536" s="2" t="s">
        <v>8</v>
      </c>
      <c r="D1536" s="2" t="str">
        <f>"452604608"</f>
        <v>452604608</v>
      </c>
      <c r="E1536" s="2" t="str">
        <f>"2019-07-01"</f>
        <v>2019-07-01</v>
      </c>
      <c r="F1536" s="2" t="str">
        <f>"2025-07-01"</f>
        <v>2025-07-01</v>
      </c>
    </row>
    <row r="1537" spans="1:6" ht="18" customHeight="1">
      <c r="A1537" s="2">
        <v>1535</v>
      </c>
      <c r="B1537" s="2" t="s">
        <v>322</v>
      </c>
      <c r="C1537" s="2" t="s">
        <v>8</v>
      </c>
      <c r="D1537" s="2" t="str">
        <f>"452604608"</f>
        <v>452604608</v>
      </c>
      <c r="E1537" s="2" t="str">
        <f>"2021-09-01"</f>
        <v>2021-09-01</v>
      </c>
      <c r="F1537" s="2" t="str">
        <f>"2024-08-01"</f>
        <v>2024-08-01</v>
      </c>
    </row>
    <row r="1538" spans="1:6" ht="18" customHeight="1">
      <c r="A1538" s="2">
        <v>1536</v>
      </c>
      <c r="B1538" s="2" t="s">
        <v>323</v>
      </c>
      <c r="C1538" s="2" t="s">
        <v>8</v>
      </c>
      <c r="D1538" s="2" t="str">
        <f>"452604608"</f>
        <v>452604608</v>
      </c>
      <c r="E1538" s="2" t="str">
        <f>"2021-12-01"</f>
        <v>2021-12-01</v>
      </c>
      <c r="F1538" s="2" t="str">
        <f>"2024-11-01"</f>
        <v>2024-11-01</v>
      </c>
    </row>
    <row r="1539" spans="1:6" ht="18" customHeight="1">
      <c r="A1539" s="2">
        <v>1537</v>
      </c>
      <c r="B1539" s="2" t="s">
        <v>324</v>
      </c>
      <c r="C1539" s="2" t="s">
        <v>8</v>
      </c>
      <c r="D1539" s="2" t="str">
        <f>"452604608"</f>
        <v>452604608</v>
      </c>
      <c r="E1539" s="2" t="str">
        <f>"2022-05-01"</f>
        <v>2022-05-01</v>
      </c>
      <c r="F1539" s="2" t="str">
        <f>"2025-05-01"</f>
        <v>2025-05-01</v>
      </c>
    </row>
    <row r="1540" spans="1:6" ht="18" customHeight="1">
      <c r="A1540" s="2">
        <v>1538</v>
      </c>
      <c r="B1540" s="2" t="s">
        <v>325</v>
      </c>
      <c r="C1540" s="2" t="s">
        <v>8</v>
      </c>
      <c r="D1540" s="2" t="str">
        <f>"452604608"</f>
        <v>452604608</v>
      </c>
      <c r="E1540" s="2" t="str">
        <f>"2017-07-01"</f>
        <v>2017-07-01</v>
      </c>
      <c r="F1540" s="2" t="str">
        <f>"2023-07-01"</f>
        <v>2023-07-01</v>
      </c>
    </row>
    <row r="1541" spans="1:6" ht="18" customHeight="1">
      <c r="A1541" s="2">
        <v>1539</v>
      </c>
      <c r="B1541" s="2" t="s">
        <v>326</v>
      </c>
      <c r="C1541" s="2" t="s">
        <v>8</v>
      </c>
      <c r="D1541" s="2" t="str">
        <f>"452604608"</f>
        <v>452604608</v>
      </c>
      <c r="E1541" s="2" t="str">
        <f>"2018-07-01"</f>
        <v>2018-07-01</v>
      </c>
      <c r="F1541" s="2" t="str">
        <f>"2024-07-01"</f>
        <v>2024-07-01</v>
      </c>
    </row>
    <row r="1542" spans="1:6" ht="18" customHeight="1">
      <c r="A1542" s="2">
        <v>1540</v>
      </c>
      <c r="B1542" s="2" t="s">
        <v>327</v>
      </c>
      <c r="C1542" s="2" t="s">
        <v>8</v>
      </c>
      <c r="D1542" s="2" t="str">
        <f>"452604608"</f>
        <v>452604608</v>
      </c>
      <c r="E1542" s="2" t="str">
        <f>"2021-01-01"</f>
        <v>2021-01-01</v>
      </c>
      <c r="F1542" s="2" t="str">
        <f>"2024-01-01"</f>
        <v>2024-01-01</v>
      </c>
    </row>
    <row r="1543" spans="1:6" ht="18" customHeight="1">
      <c r="A1543" s="2">
        <v>1541</v>
      </c>
      <c r="B1543" s="2" t="s">
        <v>328</v>
      </c>
      <c r="C1543" s="2" t="s">
        <v>8</v>
      </c>
      <c r="D1543" s="2" t="str">
        <f>"452604608"</f>
        <v>452604608</v>
      </c>
      <c r="E1543" s="2" t="str">
        <f>"2021-07-01"</f>
        <v>2021-07-01</v>
      </c>
      <c r="F1543" s="2" t="str">
        <f>"2024-06-01"</f>
        <v>2024-06-01</v>
      </c>
    </row>
    <row r="1544" spans="1:6" ht="18" customHeight="1">
      <c r="A1544" s="2">
        <v>1542</v>
      </c>
      <c r="B1544" s="2" t="s">
        <v>329</v>
      </c>
      <c r="C1544" s="2" t="s">
        <v>8</v>
      </c>
      <c r="D1544" s="2" t="str">
        <f>"452604608"</f>
        <v>452604608</v>
      </c>
      <c r="E1544" s="2" t="str">
        <f>"2021-06-01"</f>
        <v>2021-06-01</v>
      </c>
      <c r="F1544" s="2" t="str">
        <f>"2024-06-01"</f>
        <v>2024-06-01</v>
      </c>
    </row>
    <row r="1545" spans="1:6" ht="18" customHeight="1">
      <c r="A1545" s="2">
        <v>1543</v>
      </c>
      <c r="B1545" s="2" t="s">
        <v>330</v>
      </c>
      <c r="C1545" s="2" t="s">
        <v>8</v>
      </c>
      <c r="D1545" s="2" t="str">
        <f>"452604608"</f>
        <v>452604608</v>
      </c>
      <c r="E1545" s="2" t="str">
        <f>"2018-08-01"</f>
        <v>2018-08-01</v>
      </c>
      <c r="F1545" s="2" t="str">
        <f>"2024-07-01"</f>
        <v>2024-07-01</v>
      </c>
    </row>
    <row r="1546" spans="1:6" ht="18" customHeight="1">
      <c r="A1546" s="2">
        <v>1544</v>
      </c>
      <c r="B1546" s="2" t="s">
        <v>331</v>
      </c>
      <c r="C1546" s="2" t="s">
        <v>8</v>
      </c>
      <c r="D1546" s="2" t="str">
        <f>"452604608"</f>
        <v>452604608</v>
      </c>
      <c r="E1546" s="2" t="str">
        <f>"2020-08-01"</f>
        <v>2020-08-01</v>
      </c>
      <c r="F1546" s="2" t="str">
        <f>"2023-08-01"</f>
        <v>2023-08-01</v>
      </c>
    </row>
    <row r="1547" spans="1:6" ht="18" customHeight="1">
      <c r="A1547" s="2">
        <v>1545</v>
      </c>
      <c r="B1547" s="2" t="s">
        <v>332</v>
      </c>
      <c r="C1547" s="2" t="s">
        <v>8</v>
      </c>
      <c r="D1547" s="2" t="str">
        <f>"452604608"</f>
        <v>452604608</v>
      </c>
      <c r="E1547" s="2" t="str">
        <f>"2022-07-01"</f>
        <v>2022-07-01</v>
      </c>
      <c r="F1547" s="2" t="str">
        <f>"2025-06-01"</f>
        <v>2025-06-01</v>
      </c>
    </row>
    <row r="1548" spans="1:6" ht="18" customHeight="1">
      <c r="A1548" s="2">
        <v>1546</v>
      </c>
      <c r="B1548" s="2" t="s">
        <v>333</v>
      </c>
      <c r="C1548" s="2" t="s">
        <v>8</v>
      </c>
      <c r="D1548" s="2" t="str">
        <f>"452604608"</f>
        <v>452604608</v>
      </c>
      <c r="E1548" s="2" t="str">
        <f>"2022-07-01"</f>
        <v>2022-07-01</v>
      </c>
      <c r="F1548" s="2" t="str">
        <f>"2025-06-01"</f>
        <v>2025-06-01</v>
      </c>
    </row>
    <row r="1549" spans="1:6" ht="18" customHeight="1">
      <c r="A1549" s="2">
        <v>1547</v>
      </c>
      <c r="B1549" s="2" t="s">
        <v>334</v>
      </c>
      <c r="C1549" s="2" t="s">
        <v>8</v>
      </c>
      <c r="D1549" s="2" t="str">
        <f>"452604608"</f>
        <v>452604608</v>
      </c>
      <c r="E1549" s="2" t="str">
        <f>"2018-08-01"</f>
        <v>2018-08-01</v>
      </c>
      <c r="F1549" s="2" t="str">
        <f>"2024-07-01"</f>
        <v>2024-07-01</v>
      </c>
    </row>
    <row r="1550" spans="1:6" ht="18" customHeight="1">
      <c r="A1550" s="2">
        <v>1548</v>
      </c>
      <c r="B1550" s="2" t="s">
        <v>335</v>
      </c>
      <c r="C1550" s="2" t="s">
        <v>8</v>
      </c>
      <c r="D1550" s="2" t="str">
        <f>"452604608"</f>
        <v>452604608</v>
      </c>
      <c r="E1550" s="2" t="str">
        <f>"2022-03-01"</f>
        <v>2022-03-01</v>
      </c>
      <c r="F1550" s="2" t="str">
        <f>"2025-02-01"</f>
        <v>2025-02-01</v>
      </c>
    </row>
    <row r="1551" spans="1:6" ht="18" customHeight="1">
      <c r="A1551" s="2">
        <v>1549</v>
      </c>
      <c r="B1551" s="2" t="s">
        <v>336</v>
      </c>
      <c r="C1551" s="2" t="s">
        <v>8</v>
      </c>
      <c r="D1551" s="2" t="str">
        <f>"452604608"</f>
        <v>452604608</v>
      </c>
      <c r="E1551" s="2" t="str">
        <f>"2019-08-01"</f>
        <v>2019-08-01</v>
      </c>
      <c r="F1551" s="2" t="str">
        <f>"9999-12-01"</f>
        <v>9999-12-01</v>
      </c>
    </row>
    <row r="1552" spans="1:6" ht="18" customHeight="1">
      <c r="A1552" s="2">
        <v>1550</v>
      </c>
      <c r="B1552" s="2" t="s">
        <v>337</v>
      </c>
      <c r="C1552" s="2" t="s">
        <v>8</v>
      </c>
      <c r="D1552" s="2" t="str">
        <f>"452604608"</f>
        <v>452604608</v>
      </c>
      <c r="E1552" s="2" t="str">
        <f>"2020-06-01"</f>
        <v>2020-06-01</v>
      </c>
      <c r="F1552" s="2" t="str">
        <f>"2023-06-01"</f>
        <v>2023-06-01</v>
      </c>
    </row>
    <row r="1553" spans="1:6" ht="18" customHeight="1">
      <c r="A1553" s="2">
        <v>1551</v>
      </c>
      <c r="B1553" s="2" t="s">
        <v>338</v>
      </c>
      <c r="C1553" s="2" t="s">
        <v>8</v>
      </c>
      <c r="D1553" s="2" t="str">
        <f>"452604608"</f>
        <v>452604608</v>
      </c>
      <c r="E1553" s="2" t="str">
        <f>"2022-04-01"</f>
        <v>2022-04-01</v>
      </c>
      <c r="F1553" s="2" t="str">
        <f>"2025-04-01"</f>
        <v>2025-04-01</v>
      </c>
    </row>
    <row r="1554" spans="1:6" ht="18" customHeight="1">
      <c r="A1554" s="2">
        <v>1552</v>
      </c>
      <c r="B1554" s="2" t="s">
        <v>339</v>
      </c>
      <c r="C1554" s="2" t="s">
        <v>8</v>
      </c>
      <c r="D1554" s="2" t="str">
        <f>"452604608"</f>
        <v>452604608</v>
      </c>
      <c r="E1554" s="2" t="str">
        <f>"2022-02-01"</f>
        <v>2022-02-01</v>
      </c>
      <c r="F1554" s="2" t="str">
        <f>"2025-02-01"</f>
        <v>2025-02-01</v>
      </c>
    </row>
    <row r="1555" spans="1:6" ht="18" customHeight="1">
      <c r="A1555" s="2">
        <v>1553</v>
      </c>
      <c r="B1555" s="2" t="s">
        <v>340</v>
      </c>
      <c r="C1555" s="2" t="s">
        <v>8</v>
      </c>
      <c r="D1555" s="2" t="str">
        <f>"452604608"</f>
        <v>452604608</v>
      </c>
      <c r="E1555" s="2" t="str">
        <f>"2021-12-01"</f>
        <v>2021-12-01</v>
      </c>
      <c r="F1555" s="2" t="str">
        <f>"2024-11-01"</f>
        <v>2024-11-01</v>
      </c>
    </row>
    <row r="1556" spans="1:6" ht="18" customHeight="1">
      <c r="A1556" s="2">
        <v>1554</v>
      </c>
      <c r="B1556" s="2" t="s">
        <v>341</v>
      </c>
      <c r="C1556" s="2" t="s">
        <v>8</v>
      </c>
      <c r="D1556" s="2" t="str">
        <f>"452604608"</f>
        <v>452604608</v>
      </c>
      <c r="E1556" s="2" t="str">
        <f>"2021-07-01"</f>
        <v>2021-07-01</v>
      </c>
      <c r="F1556" s="2" t="str">
        <f>"2024-06-01"</f>
        <v>2024-06-01</v>
      </c>
    </row>
    <row r="1557" spans="1:6" ht="18" customHeight="1">
      <c r="A1557" s="2">
        <v>1555</v>
      </c>
      <c r="B1557" s="2" t="s">
        <v>342</v>
      </c>
      <c r="C1557" s="2" t="s">
        <v>8</v>
      </c>
      <c r="D1557" s="2" t="str">
        <f>"452604608"</f>
        <v>452604608</v>
      </c>
      <c r="E1557" s="2" t="str">
        <f>"2018-07-01"</f>
        <v>2018-07-01</v>
      </c>
      <c r="F1557" s="2" t="str">
        <f>"2024-07-01"</f>
        <v>2024-07-01</v>
      </c>
    </row>
    <row r="1558" spans="1:6" ht="18" customHeight="1">
      <c r="A1558" s="2">
        <v>1556</v>
      </c>
      <c r="B1558" s="2" t="s">
        <v>343</v>
      </c>
      <c r="C1558" s="2" t="s">
        <v>8</v>
      </c>
      <c r="D1558" s="2" t="str">
        <f>"452604608"</f>
        <v>452604608</v>
      </c>
      <c r="E1558" s="2" t="str">
        <f>"2019-07-01"</f>
        <v>2019-07-01</v>
      </c>
      <c r="F1558" s="2" t="str">
        <f>"2025-07-01"</f>
        <v>2025-07-01</v>
      </c>
    </row>
    <row r="1559" spans="1:6" ht="18" customHeight="1">
      <c r="A1559" s="2">
        <v>1557</v>
      </c>
      <c r="B1559" s="2" t="s">
        <v>344</v>
      </c>
      <c r="C1559" s="2" t="s">
        <v>8</v>
      </c>
      <c r="D1559" s="2" t="str">
        <f>"452604608"</f>
        <v>452604608</v>
      </c>
      <c r="E1559" s="2" t="str">
        <f>"2018-07-01"</f>
        <v>2018-07-01</v>
      </c>
      <c r="F1559" s="2" t="str">
        <f>"2024-07-01"</f>
        <v>2024-07-01</v>
      </c>
    </row>
    <row r="1560" spans="1:6" ht="18" customHeight="1">
      <c r="A1560" s="2">
        <v>1558</v>
      </c>
      <c r="B1560" s="2" t="s">
        <v>345</v>
      </c>
      <c r="C1560" s="2" t="s">
        <v>8</v>
      </c>
      <c r="D1560" s="2" t="str">
        <f>"452604608"</f>
        <v>452604608</v>
      </c>
      <c r="E1560" s="2" t="str">
        <f>"2022-02-01"</f>
        <v>2022-02-01</v>
      </c>
      <c r="F1560" s="2" t="str">
        <f>"2025-02-01"</f>
        <v>2025-02-01</v>
      </c>
    </row>
    <row r="1561" spans="1:6" ht="18" customHeight="1">
      <c r="A1561" s="2">
        <v>1559</v>
      </c>
      <c r="B1561" s="2" t="s">
        <v>346</v>
      </c>
      <c r="C1561" s="2" t="s">
        <v>8</v>
      </c>
      <c r="D1561" s="2" t="str">
        <f>"452604608"</f>
        <v>452604608</v>
      </c>
      <c r="E1561" s="2" t="str">
        <f>"2022-07-01"</f>
        <v>2022-07-01</v>
      </c>
      <c r="F1561" s="2" t="str">
        <f>"2025-06-01"</f>
        <v>2025-06-01</v>
      </c>
    </row>
    <row r="1562" spans="1:6" ht="18" customHeight="1">
      <c r="A1562" s="2">
        <v>1560</v>
      </c>
      <c r="B1562" s="2" t="s">
        <v>347</v>
      </c>
      <c r="C1562" s="2" t="s">
        <v>8</v>
      </c>
      <c r="D1562" s="2" t="str">
        <f>"452604608"</f>
        <v>452604608</v>
      </c>
      <c r="E1562" s="2" t="str">
        <f>"2019-09-01"</f>
        <v>2019-09-01</v>
      </c>
      <c r="F1562" s="2" t="str">
        <f>"2025-08-01"</f>
        <v>2025-08-01</v>
      </c>
    </row>
    <row r="1563" spans="1:6" ht="18" customHeight="1">
      <c r="A1563" s="2">
        <v>1561</v>
      </c>
      <c r="B1563" s="2" t="s">
        <v>348</v>
      </c>
      <c r="C1563" s="2" t="s">
        <v>8</v>
      </c>
      <c r="D1563" s="2" t="str">
        <f>"452604608"</f>
        <v>452604608</v>
      </c>
      <c r="E1563" s="2" t="str">
        <f>"2021-12-01"</f>
        <v>2021-12-01</v>
      </c>
      <c r="F1563" s="2" t="str">
        <f>"2024-12-01"</f>
        <v>2024-12-01</v>
      </c>
    </row>
    <row r="1564" spans="1:6" ht="18" customHeight="1">
      <c r="A1564" s="2">
        <v>1562</v>
      </c>
      <c r="B1564" s="2" t="s">
        <v>349</v>
      </c>
      <c r="C1564" s="2" t="s">
        <v>8</v>
      </c>
      <c r="D1564" s="2" t="str">
        <f>"452604608"</f>
        <v>452604608</v>
      </c>
      <c r="E1564" s="2" t="str">
        <f>"2022-07-01"</f>
        <v>2022-07-01</v>
      </c>
      <c r="F1564" s="2" t="str">
        <f>"2025-06-01"</f>
        <v>2025-06-01</v>
      </c>
    </row>
    <row r="1565" spans="1:6" ht="18" customHeight="1">
      <c r="A1565" s="2">
        <v>1563</v>
      </c>
      <c r="B1565" s="2" t="s">
        <v>350</v>
      </c>
      <c r="C1565" s="2" t="s">
        <v>8</v>
      </c>
      <c r="D1565" s="2" t="str">
        <f>"452604608"</f>
        <v>452604608</v>
      </c>
      <c r="E1565" s="2" t="str">
        <f>"2021-01-01"</f>
        <v>2021-01-01</v>
      </c>
      <c r="F1565" s="2" t="str">
        <f>"2023-12-01"</f>
        <v>2023-12-01</v>
      </c>
    </row>
    <row r="1566" spans="1:6" ht="18" customHeight="1">
      <c r="A1566" s="2">
        <v>1564</v>
      </c>
      <c r="B1566" s="2" t="s">
        <v>351</v>
      </c>
      <c r="C1566" s="2" t="s">
        <v>8</v>
      </c>
      <c r="D1566" s="2" t="str">
        <f>"452604608"</f>
        <v>452604608</v>
      </c>
      <c r="E1566" s="2" t="str">
        <f>"2019-07-01"</f>
        <v>2019-07-01</v>
      </c>
      <c r="F1566" s="2" t="str">
        <f>"2025-06-01"</f>
        <v>2025-06-01</v>
      </c>
    </row>
    <row r="1567" spans="1:6" ht="18" customHeight="1">
      <c r="A1567" s="2">
        <v>1565</v>
      </c>
      <c r="B1567" s="2" t="s">
        <v>352</v>
      </c>
      <c r="C1567" s="2" t="s">
        <v>8</v>
      </c>
      <c r="D1567" s="2" t="str">
        <f>"452604608"</f>
        <v>452604608</v>
      </c>
      <c r="E1567" s="2" t="str">
        <f>"2021-07-01"</f>
        <v>2021-07-01</v>
      </c>
      <c r="F1567" s="2" t="str">
        <f>"2024-07-01"</f>
        <v>2024-07-01</v>
      </c>
    </row>
    <row r="1568" spans="1:6" ht="18" customHeight="1">
      <c r="A1568" s="2">
        <v>1566</v>
      </c>
      <c r="B1568" s="2" t="s">
        <v>353</v>
      </c>
      <c r="C1568" s="2" t="s">
        <v>8</v>
      </c>
      <c r="D1568" s="2" t="str">
        <f>"452604608"</f>
        <v>452604608</v>
      </c>
      <c r="E1568" s="2" t="str">
        <f>"2020-09-01"</f>
        <v>2020-09-01</v>
      </c>
      <c r="F1568" s="2" t="str">
        <f>"2023-08-01"</f>
        <v>2023-08-01</v>
      </c>
    </row>
    <row r="1569" spans="1:6" ht="18" customHeight="1">
      <c r="A1569" s="2">
        <v>1567</v>
      </c>
      <c r="B1569" s="2" t="s">
        <v>354</v>
      </c>
      <c r="C1569" s="2" t="s">
        <v>8</v>
      </c>
      <c r="D1569" s="2" t="str">
        <f>"452604608"</f>
        <v>452604608</v>
      </c>
      <c r="E1569" s="2" t="str">
        <f>"2020-05-01"</f>
        <v>2020-05-01</v>
      </c>
      <c r="F1569" s="2" t="str">
        <f>"9999-12-01"</f>
        <v>9999-12-01</v>
      </c>
    </row>
    <row r="1570" spans="1:6" ht="18" customHeight="1">
      <c r="A1570" s="2">
        <v>1568</v>
      </c>
      <c r="B1570" s="2" t="s">
        <v>355</v>
      </c>
      <c r="C1570" s="2" t="s">
        <v>8</v>
      </c>
      <c r="D1570" s="2" t="str">
        <f>"452604608"</f>
        <v>452604608</v>
      </c>
      <c r="E1570" s="2" t="str">
        <f>"2021-07-01"</f>
        <v>2021-07-01</v>
      </c>
      <c r="F1570" s="2" t="str">
        <f>"2024-07-01"</f>
        <v>2024-07-01</v>
      </c>
    </row>
    <row r="1571" spans="1:6" ht="18" customHeight="1">
      <c r="A1571" s="2">
        <v>1569</v>
      </c>
      <c r="B1571" s="2" t="s">
        <v>356</v>
      </c>
      <c r="C1571" s="2" t="s">
        <v>8</v>
      </c>
      <c r="D1571" s="2" t="str">
        <f>"452604608"</f>
        <v>452604608</v>
      </c>
      <c r="E1571" s="2" t="str">
        <f>"2018-05-01"</f>
        <v>2018-05-01</v>
      </c>
      <c r="F1571" s="2" t="str">
        <f>"2024-06-01"</f>
        <v>2024-06-01</v>
      </c>
    </row>
    <row r="1572" spans="1:6" ht="18" customHeight="1">
      <c r="A1572" s="2">
        <v>1570</v>
      </c>
      <c r="B1572" s="2" t="s">
        <v>357</v>
      </c>
      <c r="C1572" s="2" t="s">
        <v>8</v>
      </c>
      <c r="D1572" s="2" t="str">
        <f>"452604608"</f>
        <v>452604608</v>
      </c>
      <c r="E1572" s="2" t="str">
        <f>"2021-01-01"</f>
        <v>2021-01-01</v>
      </c>
      <c r="F1572" s="2" t="str">
        <f>"2024-01-01"</f>
        <v>2024-01-01</v>
      </c>
    </row>
    <row r="1573" spans="1:6" ht="18" customHeight="1">
      <c r="A1573" s="2">
        <v>1571</v>
      </c>
      <c r="B1573" s="2" t="s">
        <v>358</v>
      </c>
      <c r="C1573" s="2" t="s">
        <v>8</v>
      </c>
      <c r="D1573" s="2" t="str">
        <f>"452604608"</f>
        <v>452604608</v>
      </c>
      <c r="E1573" s="2" t="str">
        <f>"2018-04-01"</f>
        <v>2018-04-01</v>
      </c>
      <c r="F1573" s="2" t="str">
        <f>"9999-12-01"</f>
        <v>9999-12-01</v>
      </c>
    </row>
    <row r="1574" spans="1:6" ht="18" customHeight="1">
      <c r="A1574" s="2">
        <v>1572</v>
      </c>
      <c r="B1574" s="2" t="s">
        <v>359</v>
      </c>
      <c r="C1574" s="2" t="s">
        <v>8</v>
      </c>
      <c r="D1574" s="2" t="str">
        <f>"452604608"</f>
        <v>452604608</v>
      </c>
      <c r="E1574" s="2" t="str">
        <f>"2018-02-01"</f>
        <v>2018-02-01</v>
      </c>
      <c r="F1574" s="2" t="str">
        <f>"2024-03-01"</f>
        <v>2024-03-01</v>
      </c>
    </row>
    <row r="1575" spans="1:6" ht="18" customHeight="1">
      <c r="A1575" s="2">
        <v>1573</v>
      </c>
      <c r="B1575" s="2" t="s">
        <v>360</v>
      </c>
      <c r="C1575" s="2" t="s">
        <v>8</v>
      </c>
      <c r="D1575" s="2" t="str">
        <f>"452604608"</f>
        <v>452604608</v>
      </c>
      <c r="E1575" s="2" t="str">
        <f>"2018-08-01"</f>
        <v>2018-08-01</v>
      </c>
      <c r="F1575" s="2" t="str">
        <f>"2024-07-01"</f>
        <v>2024-07-01</v>
      </c>
    </row>
    <row r="1576" spans="1:6" ht="18" customHeight="1">
      <c r="A1576" s="2">
        <v>1574</v>
      </c>
      <c r="B1576" s="2" t="s">
        <v>361</v>
      </c>
      <c r="C1576" s="2" t="s">
        <v>8</v>
      </c>
      <c r="D1576" s="2" t="str">
        <f>"452604608"</f>
        <v>452604608</v>
      </c>
      <c r="E1576" s="2" t="str">
        <f>"2018-09-01"</f>
        <v>2018-09-01</v>
      </c>
      <c r="F1576" s="2" t="str">
        <f>"2024-08-01"</f>
        <v>2024-08-01</v>
      </c>
    </row>
    <row r="1577" spans="1:6" ht="18" customHeight="1">
      <c r="A1577" s="2">
        <v>1575</v>
      </c>
      <c r="B1577" s="2" t="s">
        <v>362</v>
      </c>
      <c r="C1577" s="2" t="s">
        <v>8</v>
      </c>
      <c r="D1577" s="2" t="str">
        <f>"452604608"</f>
        <v>452604608</v>
      </c>
      <c r="E1577" s="2" t="str">
        <f>"2021-09-01"</f>
        <v>2021-09-01</v>
      </c>
      <c r="F1577" s="2" t="str">
        <f>"2024-08-01"</f>
        <v>2024-08-01</v>
      </c>
    </row>
    <row r="1578" spans="1:6" ht="18" customHeight="1">
      <c r="A1578" s="2">
        <v>1576</v>
      </c>
      <c r="B1578" s="2" t="s">
        <v>363</v>
      </c>
      <c r="C1578" s="2" t="s">
        <v>8</v>
      </c>
      <c r="D1578" s="2" t="str">
        <f>"452604608"</f>
        <v>452604608</v>
      </c>
      <c r="E1578" s="2" t="str">
        <f>"2017-07-01"</f>
        <v>2017-07-01</v>
      </c>
      <c r="F1578" s="2" t="str">
        <f>"2023-06-01"</f>
        <v>2023-06-01</v>
      </c>
    </row>
    <row r="1579" spans="1:6" ht="18" customHeight="1">
      <c r="A1579" s="2">
        <v>1577</v>
      </c>
      <c r="B1579" s="2" t="s">
        <v>364</v>
      </c>
      <c r="C1579" s="2" t="s">
        <v>8</v>
      </c>
      <c r="D1579" s="2" t="str">
        <f>"452604608"</f>
        <v>452604608</v>
      </c>
      <c r="E1579" s="2" t="str">
        <f>"2021-10-01"</f>
        <v>2021-10-01</v>
      </c>
      <c r="F1579" s="2" t="str">
        <f>"2024-10-01"</f>
        <v>2024-10-01</v>
      </c>
    </row>
    <row r="1580" spans="1:6" ht="18" customHeight="1">
      <c r="A1580" s="2">
        <v>1578</v>
      </c>
      <c r="B1580" s="2" t="s">
        <v>365</v>
      </c>
      <c r="C1580" s="2" t="s">
        <v>8</v>
      </c>
      <c r="D1580" s="2" t="str">
        <f>"452604608"</f>
        <v>452604608</v>
      </c>
      <c r="E1580" s="2" t="str">
        <f>"2022-06-01"</f>
        <v>2022-06-01</v>
      </c>
      <c r="F1580" s="2" t="str">
        <f>"2025-05-01"</f>
        <v>2025-05-01</v>
      </c>
    </row>
    <row r="1581" spans="1:6" ht="18" customHeight="1">
      <c r="A1581" s="2">
        <v>1579</v>
      </c>
      <c r="B1581" s="2" t="s">
        <v>366</v>
      </c>
      <c r="C1581" s="2" t="s">
        <v>8</v>
      </c>
      <c r="D1581" s="2" t="str">
        <f>"452604608"</f>
        <v>452604608</v>
      </c>
      <c r="E1581" s="2" t="str">
        <f>"2021-07-01"</f>
        <v>2021-07-01</v>
      </c>
      <c r="F1581" s="2" t="str">
        <f>"2024-06-01"</f>
        <v>2024-06-01</v>
      </c>
    </row>
    <row r="1582" spans="1:6" ht="18" customHeight="1">
      <c r="A1582" s="2">
        <v>1580</v>
      </c>
      <c r="B1582" s="2" t="s">
        <v>367</v>
      </c>
      <c r="C1582" s="2" t="s">
        <v>8</v>
      </c>
      <c r="D1582" s="2" t="str">
        <f>"452604608"</f>
        <v>452604608</v>
      </c>
      <c r="E1582" s="2" t="str">
        <f>"2021-07-01"</f>
        <v>2021-07-01</v>
      </c>
      <c r="F1582" s="2" t="str">
        <f>"2024-06-01"</f>
        <v>2024-06-01</v>
      </c>
    </row>
    <row r="1583" spans="1:6" ht="18" customHeight="1">
      <c r="A1583" s="2">
        <v>1581</v>
      </c>
      <c r="B1583" s="2" t="s">
        <v>368</v>
      </c>
      <c r="C1583" s="2" t="s">
        <v>8</v>
      </c>
      <c r="D1583" s="2" t="str">
        <f>"452604608"</f>
        <v>452604608</v>
      </c>
      <c r="E1583" s="2" t="str">
        <f>"2021-11-01"</f>
        <v>2021-11-01</v>
      </c>
      <c r="F1583" s="2" t="str">
        <f>"2024-11-01"</f>
        <v>2024-11-01</v>
      </c>
    </row>
    <row r="1584" spans="1:6" ht="18" customHeight="1">
      <c r="A1584" s="2">
        <v>1582</v>
      </c>
      <c r="B1584" s="2" t="s">
        <v>369</v>
      </c>
      <c r="C1584" s="2" t="s">
        <v>8</v>
      </c>
      <c r="D1584" s="2" t="str">
        <f>"452604608"</f>
        <v>452604608</v>
      </c>
      <c r="E1584" s="2" t="str">
        <f>"2021-08-01"</f>
        <v>2021-08-01</v>
      </c>
      <c r="F1584" s="2" t="str">
        <f>"2024-08-01"</f>
        <v>2024-08-01</v>
      </c>
    </row>
    <row r="1585" spans="1:6" ht="18" customHeight="1">
      <c r="A1585" s="2">
        <v>1583</v>
      </c>
      <c r="B1585" s="2" t="s">
        <v>370</v>
      </c>
      <c r="C1585" s="2" t="s">
        <v>8</v>
      </c>
      <c r="D1585" s="2" t="str">
        <f>"452604608"</f>
        <v>452604608</v>
      </c>
      <c r="E1585" s="2" t="str">
        <f>"2021-08-01"</f>
        <v>2021-08-01</v>
      </c>
      <c r="F1585" s="2" t="str">
        <f>"2024-08-01"</f>
        <v>2024-08-01</v>
      </c>
    </row>
    <row r="1586" spans="1:6" ht="18" customHeight="1">
      <c r="A1586" s="2">
        <v>1584</v>
      </c>
      <c r="B1586" s="2" t="s">
        <v>371</v>
      </c>
      <c r="C1586" s="2" t="s">
        <v>8</v>
      </c>
      <c r="D1586" s="2" t="str">
        <f>"452604608"</f>
        <v>452604608</v>
      </c>
      <c r="E1586" s="2" t="str">
        <f>"2021-04-01"</f>
        <v>2021-04-01</v>
      </c>
      <c r="F1586" s="2" t="str">
        <f>"2024-03-01"</f>
        <v>2024-03-01</v>
      </c>
    </row>
    <row r="1587" spans="1:6" ht="18" customHeight="1">
      <c r="A1587" s="2">
        <v>1585</v>
      </c>
      <c r="B1587" s="2" t="s">
        <v>372</v>
      </c>
      <c r="C1587" s="2" t="s">
        <v>8</v>
      </c>
      <c r="D1587" s="2" t="str">
        <f>"452604608"</f>
        <v>452604608</v>
      </c>
      <c r="E1587" s="2" t="str">
        <f>"2021-09-01"</f>
        <v>2021-09-01</v>
      </c>
      <c r="F1587" s="2" t="str">
        <f>"2024-09-01"</f>
        <v>2024-09-01</v>
      </c>
    </row>
    <row r="1588" spans="1:6" ht="18" customHeight="1">
      <c r="A1588" s="2">
        <v>1586</v>
      </c>
      <c r="B1588" s="2" t="s">
        <v>373</v>
      </c>
      <c r="C1588" s="2" t="s">
        <v>8</v>
      </c>
      <c r="D1588" s="2" t="str">
        <f>"452604608"</f>
        <v>452604608</v>
      </c>
      <c r="E1588" s="2" t="str">
        <f>"2022-06-01"</f>
        <v>2022-06-01</v>
      </c>
      <c r="F1588" s="2" t="str">
        <f>"2025-05-01"</f>
        <v>2025-05-01</v>
      </c>
    </row>
    <row r="1589" spans="1:6" ht="18" customHeight="1">
      <c r="A1589" s="2">
        <v>1587</v>
      </c>
      <c r="B1589" s="2" t="s">
        <v>374</v>
      </c>
      <c r="C1589" s="2" t="s">
        <v>8</v>
      </c>
      <c r="D1589" s="2" t="str">
        <f>"452604608"</f>
        <v>452604608</v>
      </c>
      <c r="E1589" s="2" t="str">
        <f>"2021-11-01"</f>
        <v>2021-11-01</v>
      </c>
      <c r="F1589" s="2" t="str">
        <f>"2024-10-01"</f>
        <v>2024-10-01</v>
      </c>
    </row>
    <row r="1590" spans="1:6" ht="18" customHeight="1">
      <c r="A1590" s="2">
        <v>1588</v>
      </c>
      <c r="B1590" s="2" t="s">
        <v>375</v>
      </c>
      <c r="C1590" s="2" t="s">
        <v>8</v>
      </c>
      <c r="D1590" s="2" t="str">
        <f>"452604608"</f>
        <v>452604608</v>
      </c>
      <c r="E1590" s="2" t="str">
        <f>"2021-07-01"</f>
        <v>2021-07-01</v>
      </c>
      <c r="F1590" s="2" t="str">
        <f>"2024-06-01"</f>
        <v>2024-06-01</v>
      </c>
    </row>
    <row r="1591" spans="1:6" ht="18" customHeight="1">
      <c r="A1591" s="2">
        <v>1589</v>
      </c>
      <c r="B1591" s="2" t="s">
        <v>292</v>
      </c>
      <c r="C1591" s="2" t="s">
        <v>75</v>
      </c>
      <c r="D1591" s="2" t="str">
        <f>"452604516"</f>
        <v>452604516</v>
      </c>
      <c r="E1591" s="2" t="str">
        <f>"2021-08-01"</f>
        <v>2021-08-01</v>
      </c>
      <c r="F1591" s="2" t="str">
        <f>"2023-08-01"</f>
        <v>2023-08-01</v>
      </c>
    </row>
    <row r="1592" spans="1:6" ht="18" customHeight="1">
      <c r="A1592" s="2">
        <v>1590</v>
      </c>
      <c r="B1592" s="2" t="s">
        <v>283</v>
      </c>
      <c r="C1592" s="2" t="s">
        <v>105</v>
      </c>
      <c r="D1592" s="2" t="str">
        <f>"452603440"</f>
        <v>452603440</v>
      </c>
      <c r="E1592" s="2" t="str">
        <f>"2021-10-01"</f>
        <v>2021-10-01</v>
      </c>
      <c r="F1592" s="2" t="str">
        <f>"2024-10-01"</f>
        <v>2024-10-01</v>
      </c>
    </row>
    <row r="1593" spans="1:6" ht="18" customHeight="1">
      <c r="A1593" s="2">
        <v>1591</v>
      </c>
      <c r="B1593" s="2" t="s">
        <v>284</v>
      </c>
      <c r="C1593" s="2" t="s">
        <v>105</v>
      </c>
      <c r="D1593" s="2" t="str">
        <f>"452603440"</f>
        <v>452603440</v>
      </c>
      <c r="E1593" s="2" t="str">
        <f>"2019-03-01"</f>
        <v>2019-03-01</v>
      </c>
      <c r="F1593" s="2" t="str">
        <f>"2025-01-01"</f>
        <v>2025-01-01</v>
      </c>
    </row>
    <row r="1594" spans="1:6" ht="18" customHeight="1">
      <c r="A1594" s="2">
        <v>1592</v>
      </c>
      <c r="B1594" s="2" t="s">
        <v>285</v>
      </c>
      <c r="C1594" s="2" t="s">
        <v>105</v>
      </c>
      <c r="D1594" s="2" t="str">
        <f>"452603440"</f>
        <v>452603440</v>
      </c>
      <c r="E1594" s="2" t="str">
        <f>"2018-01-01"</f>
        <v>2018-01-01</v>
      </c>
      <c r="F1594" s="2" t="str">
        <f>"2025-01-01"</f>
        <v>2025-01-01</v>
      </c>
    </row>
    <row r="1595" spans="1:6" ht="18" customHeight="1">
      <c r="A1595" s="2">
        <v>1593</v>
      </c>
      <c r="B1595" s="2" t="s">
        <v>286</v>
      </c>
      <c r="C1595" s="2" t="s">
        <v>105</v>
      </c>
      <c r="D1595" s="2" t="str">
        <f>"452603440"</f>
        <v>452603440</v>
      </c>
      <c r="E1595" s="2" t="str">
        <f>"2022-05-01"</f>
        <v>2022-05-01</v>
      </c>
      <c r="F1595" s="2" t="str">
        <f>"2025-05-01"</f>
        <v>2025-05-01</v>
      </c>
    </row>
    <row r="1596" spans="1:6" ht="18" customHeight="1">
      <c r="A1596" s="2">
        <v>1594</v>
      </c>
      <c r="B1596" s="2" t="s">
        <v>287</v>
      </c>
      <c r="C1596" s="2" t="s">
        <v>105</v>
      </c>
      <c r="D1596" s="2" t="str">
        <f>"452603440"</f>
        <v>452603440</v>
      </c>
      <c r="E1596" s="2" t="str">
        <f>"2018-01-01"</f>
        <v>2018-01-01</v>
      </c>
      <c r="F1596" s="2" t="str">
        <f>"2025-01-01"</f>
        <v>2025-01-01</v>
      </c>
    </row>
    <row r="1597" spans="1:6" ht="18" customHeight="1">
      <c r="A1597" s="2">
        <v>1595</v>
      </c>
      <c r="B1597" s="2" t="s">
        <v>288</v>
      </c>
      <c r="C1597" s="2" t="s">
        <v>105</v>
      </c>
      <c r="D1597" s="2" t="str">
        <f>"452603440"</f>
        <v>452603440</v>
      </c>
      <c r="E1597" s="2" t="str">
        <f>"2018-06-01"</f>
        <v>2018-06-01</v>
      </c>
      <c r="F1597" s="2" t="str">
        <f>"2025-01-01"</f>
        <v>2025-01-01</v>
      </c>
    </row>
    <row r="1598" spans="1:6" ht="18" customHeight="1">
      <c r="A1598" s="2">
        <v>1596</v>
      </c>
      <c r="B1598" s="2" t="s">
        <v>289</v>
      </c>
      <c r="C1598" s="2" t="s">
        <v>105</v>
      </c>
      <c r="D1598" s="2" t="str">
        <f>"452603440"</f>
        <v>452603440</v>
      </c>
      <c r="E1598" s="2" t="str">
        <f>"2022-01-01"</f>
        <v>2022-01-01</v>
      </c>
      <c r="F1598" s="2" t="str">
        <f>"2025-01-01"</f>
        <v>2025-01-01</v>
      </c>
    </row>
    <row r="1599" spans="1:6" ht="18" customHeight="1">
      <c r="A1599" s="2">
        <v>1597</v>
      </c>
      <c r="B1599" s="2" t="s">
        <v>290</v>
      </c>
      <c r="C1599" s="2" t="s">
        <v>105</v>
      </c>
      <c r="D1599" s="2" t="str">
        <f>"452603440"</f>
        <v>452603440</v>
      </c>
      <c r="E1599" s="2" t="str">
        <f>"2018-01-01"</f>
        <v>2018-01-01</v>
      </c>
      <c r="F1599" s="2" t="str">
        <f>"2025-01-01"</f>
        <v>2025-01-01</v>
      </c>
    </row>
    <row r="1600" spans="1:6" ht="18" customHeight="1">
      <c r="A1600" s="2">
        <v>1598</v>
      </c>
      <c r="B1600" s="2" t="s">
        <v>291</v>
      </c>
      <c r="C1600" s="2" t="s">
        <v>105</v>
      </c>
      <c r="D1600" s="2" t="str">
        <f>"452603440"</f>
        <v>452603440</v>
      </c>
      <c r="E1600" s="2" t="str">
        <f>"2020-09-01"</f>
        <v>2020-09-01</v>
      </c>
      <c r="F1600" s="2" t="str">
        <f>"2025-09-01"</f>
        <v>2025-09-01</v>
      </c>
    </row>
    <row r="1601" spans="1:6" ht="18" customHeight="1">
      <c r="A1601" s="2">
        <v>1599</v>
      </c>
      <c r="B1601" s="2" t="s">
        <v>282</v>
      </c>
      <c r="C1601" s="2" t="s">
        <v>160</v>
      </c>
      <c r="D1601" s="2" t="str">
        <f>"452603230"</f>
        <v>452603230</v>
      </c>
      <c r="E1601" s="2" t="str">
        <f>"2022-05-01"</f>
        <v>2022-05-01</v>
      </c>
      <c r="F1601" s="2" t="str">
        <f>"2023-04-01"</f>
        <v>2023-04-01</v>
      </c>
    </row>
    <row r="1602" spans="1:6" ht="18" customHeight="1">
      <c r="A1602" s="2">
        <v>1600</v>
      </c>
      <c r="B1602" s="2" t="s">
        <v>281</v>
      </c>
      <c r="C1602" s="2" t="s">
        <v>103</v>
      </c>
      <c r="D1602" s="2" t="str">
        <f>"452600927"</f>
        <v>452600927</v>
      </c>
      <c r="E1602" s="2" t="str">
        <f>"2021-11-01"</f>
        <v>2021-11-01</v>
      </c>
      <c r="F1602" s="2" t="str">
        <f>"2024-10-01"</f>
        <v>2024-10-01</v>
      </c>
    </row>
    <row r="1603" spans="1:6" ht="18" customHeight="1">
      <c r="A1603" s="2">
        <v>1601</v>
      </c>
      <c r="B1603" s="2" t="s">
        <v>252</v>
      </c>
      <c r="C1603" s="2" t="s">
        <v>18</v>
      </c>
      <c r="D1603" s="2" t="str">
        <f>"452600650"</f>
        <v>452600650</v>
      </c>
      <c r="E1603" s="2" t="str">
        <f>"2019-01-01"</f>
        <v>2019-01-01</v>
      </c>
      <c r="F1603" s="2" t="str">
        <f>"2022-08-01"</f>
        <v>2022-08-01</v>
      </c>
    </row>
    <row r="1604" spans="1:6" ht="18" customHeight="1">
      <c r="A1604" s="2">
        <v>1602</v>
      </c>
      <c r="B1604" s="2" t="s">
        <v>253</v>
      </c>
      <c r="C1604" s="2" t="s">
        <v>18</v>
      </c>
      <c r="D1604" s="2" t="str">
        <f>"452600650"</f>
        <v>452600650</v>
      </c>
      <c r="E1604" s="2" t="str">
        <f>"2021-03-01"</f>
        <v>2021-03-01</v>
      </c>
      <c r="F1604" s="2" t="str">
        <f>"2023-03-01"</f>
        <v>2023-03-01</v>
      </c>
    </row>
    <row r="1605" spans="1:6" ht="18" customHeight="1">
      <c r="A1605" s="2">
        <v>1603</v>
      </c>
      <c r="B1605" s="2" t="s">
        <v>254</v>
      </c>
      <c r="C1605" s="2" t="s">
        <v>18</v>
      </c>
      <c r="D1605" s="2" t="str">
        <f>"452600650"</f>
        <v>452600650</v>
      </c>
      <c r="E1605" s="2" t="str">
        <f>"2020-08-01"</f>
        <v>2020-08-01</v>
      </c>
      <c r="F1605" s="2" t="str">
        <f>"2023-03-01"</f>
        <v>2023-03-01</v>
      </c>
    </row>
    <row r="1606" spans="1:6" ht="18" customHeight="1">
      <c r="A1606" s="2">
        <v>1604</v>
      </c>
      <c r="B1606" s="2" t="s">
        <v>255</v>
      </c>
      <c r="C1606" s="2" t="s">
        <v>18</v>
      </c>
      <c r="D1606" s="2" t="str">
        <f>"452600650"</f>
        <v>452600650</v>
      </c>
      <c r="E1606" s="2" t="str">
        <f>"2020-08-01"</f>
        <v>2020-08-01</v>
      </c>
      <c r="F1606" s="2" t="str">
        <f>"2023-02-01"</f>
        <v>2023-02-01</v>
      </c>
    </row>
    <row r="1607" spans="1:6" ht="18" customHeight="1">
      <c r="A1607" s="2">
        <v>1605</v>
      </c>
      <c r="B1607" s="2" t="s">
        <v>256</v>
      </c>
      <c r="C1607" s="2" t="s">
        <v>18</v>
      </c>
      <c r="D1607" s="2" t="str">
        <f>"452600650"</f>
        <v>452600650</v>
      </c>
      <c r="E1607" s="2" t="str">
        <f>"2020-08-01"</f>
        <v>2020-08-01</v>
      </c>
      <c r="F1607" s="2" t="str">
        <f>"2023-03-01"</f>
        <v>2023-03-01</v>
      </c>
    </row>
    <row r="1608" spans="1:6" ht="18" customHeight="1">
      <c r="A1608" s="2">
        <v>1606</v>
      </c>
      <c r="B1608" s="2" t="s">
        <v>257</v>
      </c>
      <c r="C1608" s="2" t="s">
        <v>18</v>
      </c>
      <c r="D1608" s="2" t="str">
        <f>"452600650"</f>
        <v>452600650</v>
      </c>
      <c r="E1608" s="2" t="str">
        <f>"2020-08-01"</f>
        <v>2020-08-01</v>
      </c>
      <c r="F1608" s="2" t="str">
        <f>"2022-12-01"</f>
        <v>2022-12-01</v>
      </c>
    </row>
    <row r="1609" spans="1:6" ht="18" customHeight="1">
      <c r="A1609" s="2">
        <v>1607</v>
      </c>
      <c r="B1609" s="2" t="s">
        <v>258</v>
      </c>
      <c r="C1609" s="2" t="s">
        <v>18</v>
      </c>
      <c r="D1609" s="2" t="str">
        <f>"452600650"</f>
        <v>452600650</v>
      </c>
      <c r="E1609" s="2" t="str">
        <f>"2020-08-01"</f>
        <v>2020-08-01</v>
      </c>
      <c r="F1609" s="2" t="str">
        <f>"2023-03-01"</f>
        <v>2023-03-01</v>
      </c>
    </row>
    <row r="1610" spans="1:6" ht="18" customHeight="1">
      <c r="A1610" s="2">
        <v>1608</v>
      </c>
      <c r="B1610" s="2" t="s">
        <v>259</v>
      </c>
      <c r="C1610" s="2" t="s">
        <v>18</v>
      </c>
      <c r="D1610" s="2" t="str">
        <f>"452600650"</f>
        <v>452600650</v>
      </c>
      <c r="E1610" s="2" t="str">
        <f>"2020-06-01"</f>
        <v>2020-06-01</v>
      </c>
      <c r="F1610" s="2" t="str">
        <f>"2023-01-01"</f>
        <v>2023-01-01</v>
      </c>
    </row>
    <row r="1611" spans="1:6" ht="18" customHeight="1">
      <c r="A1611" s="2">
        <v>1609</v>
      </c>
      <c r="B1611" s="2" t="s">
        <v>260</v>
      </c>
      <c r="C1611" s="2" t="s">
        <v>18</v>
      </c>
      <c r="D1611" s="2" t="str">
        <f>"452600650"</f>
        <v>452600650</v>
      </c>
      <c r="E1611" s="2" t="str">
        <f>"2020-12-01"</f>
        <v>2020-12-01</v>
      </c>
      <c r="F1611" s="2" t="str">
        <f>"2022-09-01"</f>
        <v>2022-09-01</v>
      </c>
    </row>
    <row r="1612" spans="1:6" ht="18" customHeight="1">
      <c r="A1612" s="2">
        <v>1610</v>
      </c>
      <c r="B1612" s="2" t="s">
        <v>261</v>
      </c>
      <c r="C1612" s="2" t="s">
        <v>18</v>
      </c>
      <c r="D1612" s="2" t="str">
        <f>"452600650"</f>
        <v>452600650</v>
      </c>
      <c r="E1612" s="2" t="str">
        <f>"2020-08-01"</f>
        <v>2020-08-01</v>
      </c>
      <c r="F1612" s="2" t="str">
        <f>"2022-06-01"</f>
        <v>2022-06-01</v>
      </c>
    </row>
    <row r="1613" spans="1:6" ht="18" customHeight="1">
      <c r="A1613" s="2">
        <v>1611</v>
      </c>
      <c r="B1613" s="2" t="s">
        <v>262</v>
      </c>
      <c r="C1613" s="2" t="s">
        <v>18</v>
      </c>
      <c r="D1613" s="2" t="str">
        <f>"452600650"</f>
        <v>452600650</v>
      </c>
      <c r="E1613" s="2" t="str">
        <f>"2021-09-01"</f>
        <v>2021-09-01</v>
      </c>
      <c r="F1613" s="2" t="str">
        <f>"2023-03-01"</f>
        <v>2023-03-01</v>
      </c>
    </row>
    <row r="1614" spans="1:6" ht="18" customHeight="1">
      <c r="A1614" s="2">
        <v>1612</v>
      </c>
      <c r="B1614" s="2" t="s">
        <v>263</v>
      </c>
      <c r="C1614" s="2" t="s">
        <v>18</v>
      </c>
      <c r="D1614" s="2" t="str">
        <f>"452600650"</f>
        <v>452600650</v>
      </c>
      <c r="E1614" s="2" t="str">
        <f>"2020-08-01"</f>
        <v>2020-08-01</v>
      </c>
      <c r="F1614" s="2" t="str">
        <f>"2022-08-01"</f>
        <v>2022-08-01</v>
      </c>
    </row>
    <row r="1615" spans="1:6" ht="18" customHeight="1">
      <c r="A1615" s="2">
        <v>1613</v>
      </c>
      <c r="B1615" s="2" t="s">
        <v>264</v>
      </c>
      <c r="C1615" s="2" t="s">
        <v>18</v>
      </c>
      <c r="D1615" s="2" t="str">
        <f>"452600650"</f>
        <v>452600650</v>
      </c>
      <c r="E1615" s="2" t="str">
        <f>"2020-12-01"</f>
        <v>2020-12-01</v>
      </c>
      <c r="F1615" s="2" t="str">
        <f>"2022-08-01"</f>
        <v>2022-08-01</v>
      </c>
    </row>
    <row r="1616" spans="1:6" ht="18" customHeight="1">
      <c r="A1616" s="2">
        <v>1614</v>
      </c>
      <c r="B1616" s="2" t="s">
        <v>265</v>
      </c>
      <c r="C1616" s="2" t="s">
        <v>18</v>
      </c>
      <c r="D1616" s="2" t="str">
        <f>"452600650"</f>
        <v>452600650</v>
      </c>
      <c r="E1616" s="2" t="str">
        <f>"2020-08-01"</f>
        <v>2020-08-01</v>
      </c>
      <c r="F1616" s="2" t="str">
        <f>"2023-03-01"</f>
        <v>2023-03-01</v>
      </c>
    </row>
    <row r="1617" spans="1:6" ht="18" customHeight="1">
      <c r="A1617" s="2">
        <v>1615</v>
      </c>
      <c r="B1617" s="2" t="s">
        <v>266</v>
      </c>
      <c r="C1617" s="2" t="s">
        <v>18</v>
      </c>
      <c r="D1617" s="2" t="str">
        <f>"452600650"</f>
        <v>452600650</v>
      </c>
      <c r="E1617" s="2" t="str">
        <f>"2020-08-01"</f>
        <v>2020-08-01</v>
      </c>
      <c r="F1617" s="2" t="str">
        <f>"2022-10-01"</f>
        <v>2022-10-01</v>
      </c>
    </row>
    <row r="1618" spans="1:6" ht="18" customHeight="1">
      <c r="A1618" s="2">
        <v>1616</v>
      </c>
      <c r="B1618" s="2" t="s">
        <v>267</v>
      </c>
      <c r="C1618" s="2" t="s">
        <v>18</v>
      </c>
      <c r="D1618" s="2" t="str">
        <f>"452600650"</f>
        <v>452600650</v>
      </c>
      <c r="E1618" s="2" t="str">
        <f>"2020-08-01"</f>
        <v>2020-08-01</v>
      </c>
      <c r="F1618" s="2" t="str">
        <f>"2022-08-01"</f>
        <v>2022-08-01</v>
      </c>
    </row>
    <row r="1619" spans="1:6" ht="18" customHeight="1">
      <c r="A1619" s="2">
        <v>1617</v>
      </c>
      <c r="B1619" s="2" t="s">
        <v>268</v>
      </c>
      <c r="C1619" s="2" t="s">
        <v>18</v>
      </c>
      <c r="D1619" s="2" t="str">
        <f>"452600650"</f>
        <v>452600650</v>
      </c>
      <c r="E1619" s="2" t="str">
        <f>"2020-08-01"</f>
        <v>2020-08-01</v>
      </c>
      <c r="F1619" s="2" t="str">
        <f>"2023-03-01"</f>
        <v>2023-03-01</v>
      </c>
    </row>
    <row r="1620" spans="1:6" ht="18" customHeight="1">
      <c r="A1620" s="2">
        <v>1618</v>
      </c>
      <c r="B1620" s="2" t="s">
        <v>269</v>
      </c>
      <c r="C1620" s="2" t="s">
        <v>18</v>
      </c>
      <c r="D1620" s="2" t="str">
        <f>"452600650"</f>
        <v>452600650</v>
      </c>
      <c r="E1620" s="2" t="str">
        <f>"2021-06-01"</f>
        <v>2021-06-01</v>
      </c>
      <c r="F1620" s="2" t="str">
        <f>"2023-03-01"</f>
        <v>2023-03-01</v>
      </c>
    </row>
    <row r="1621" spans="1:6" ht="18" customHeight="1">
      <c r="A1621" s="2">
        <v>1619</v>
      </c>
      <c r="B1621" s="2" t="s">
        <v>270</v>
      </c>
      <c r="C1621" s="2" t="s">
        <v>18</v>
      </c>
      <c r="D1621" s="2" t="str">
        <f>"452600650"</f>
        <v>452600650</v>
      </c>
      <c r="E1621" s="2" t="str">
        <f>"2022-01-01"</f>
        <v>2022-01-01</v>
      </c>
      <c r="F1621" s="2" t="str">
        <f>"2023-01-01"</f>
        <v>2023-01-01</v>
      </c>
    </row>
    <row r="1622" spans="1:6" ht="18" customHeight="1">
      <c r="A1622" s="2">
        <v>1620</v>
      </c>
      <c r="B1622" s="2" t="s">
        <v>271</v>
      </c>
      <c r="C1622" s="2" t="s">
        <v>18</v>
      </c>
      <c r="D1622" s="2" t="str">
        <f>"452600650"</f>
        <v>452600650</v>
      </c>
      <c r="E1622" s="2" t="str">
        <f>"2019-10-01"</f>
        <v>2019-10-01</v>
      </c>
      <c r="F1622" s="2" t="str">
        <f>"2023-03-01"</f>
        <v>2023-03-01</v>
      </c>
    </row>
    <row r="1623" spans="1:6" ht="18" customHeight="1">
      <c r="A1623" s="2">
        <v>1621</v>
      </c>
      <c r="B1623" s="2" t="s">
        <v>272</v>
      </c>
      <c r="C1623" s="2" t="s">
        <v>18</v>
      </c>
      <c r="D1623" s="2" t="str">
        <f>"452600650"</f>
        <v>452600650</v>
      </c>
      <c r="E1623" s="2" t="str">
        <f>"2019-01-01"</f>
        <v>2019-01-01</v>
      </c>
      <c r="F1623" s="2" t="str">
        <f>"2022-08-01"</f>
        <v>2022-08-01</v>
      </c>
    </row>
    <row r="1624" spans="1:6" ht="18" customHeight="1">
      <c r="A1624" s="2">
        <v>1622</v>
      </c>
      <c r="B1624" s="2" t="s">
        <v>273</v>
      </c>
      <c r="C1624" s="2" t="s">
        <v>18</v>
      </c>
      <c r="D1624" s="2" t="str">
        <f>"452600650"</f>
        <v>452600650</v>
      </c>
      <c r="E1624" s="2" t="str">
        <f>"2020-08-01"</f>
        <v>2020-08-01</v>
      </c>
      <c r="F1624" s="2" t="str">
        <f>"2022-08-01"</f>
        <v>2022-08-01</v>
      </c>
    </row>
    <row r="1625" spans="1:6" ht="18" customHeight="1">
      <c r="A1625" s="2">
        <v>1623</v>
      </c>
      <c r="B1625" s="2" t="s">
        <v>274</v>
      </c>
      <c r="C1625" s="2" t="s">
        <v>18</v>
      </c>
      <c r="D1625" s="2" t="str">
        <f>"452600650"</f>
        <v>452600650</v>
      </c>
      <c r="E1625" s="2" t="str">
        <f>"2020-11-01"</f>
        <v>2020-11-01</v>
      </c>
      <c r="F1625" s="2" t="str">
        <f>"2022-08-01"</f>
        <v>2022-08-01</v>
      </c>
    </row>
    <row r="1626" spans="1:6" ht="18" customHeight="1">
      <c r="A1626" s="2">
        <v>1624</v>
      </c>
      <c r="B1626" s="2" t="s">
        <v>275</v>
      </c>
      <c r="C1626" s="2" t="s">
        <v>18</v>
      </c>
      <c r="D1626" s="2" t="str">
        <f>"452600650"</f>
        <v>452600650</v>
      </c>
      <c r="E1626" s="2" t="str">
        <f>"2020-09-01"</f>
        <v>2020-09-01</v>
      </c>
      <c r="F1626" s="2" t="str">
        <f>"2023-03-01"</f>
        <v>2023-03-01</v>
      </c>
    </row>
    <row r="1627" spans="1:6" ht="18" customHeight="1">
      <c r="A1627" s="2">
        <v>1625</v>
      </c>
      <c r="B1627" s="2" t="s">
        <v>276</v>
      </c>
      <c r="C1627" s="2" t="s">
        <v>18</v>
      </c>
      <c r="D1627" s="2" t="str">
        <f>"452600650"</f>
        <v>452600650</v>
      </c>
      <c r="E1627" s="2" t="str">
        <f>"2020-08-01"</f>
        <v>2020-08-01</v>
      </c>
      <c r="F1627" s="2" t="str">
        <f>"2022-07-01"</f>
        <v>2022-07-01</v>
      </c>
    </row>
    <row r="1628" spans="1:6" ht="18" customHeight="1">
      <c r="A1628" s="2">
        <v>1626</v>
      </c>
      <c r="B1628" s="2" t="s">
        <v>277</v>
      </c>
      <c r="C1628" s="2" t="s">
        <v>18</v>
      </c>
      <c r="D1628" s="2" t="str">
        <f>"452600650"</f>
        <v>452600650</v>
      </c>
      <c r="E1628" s="2" t="str">
        <f>"2022-02-01"</f>
        <v>2022-02-01</v>
      </c>
      <c r="F1628" s="2" t="str">
        <f>"2023-03-01"</f>
        <v>2023-03-01</v>
      </c>
    </row>
    <row r="1629" spans="1:6" ht="18" customHeight="1">
      <c r="A1629" s="2">
        <v>1627</v>
      </c>
      <c r="B1629" s="2" t="s">
        <v>278</v>
      </c>
      <c r="C1629" s="2" t="s">
        <v>18</v>
      </c>
      <c r="D1629" s="2" t="str">
        <f>"452600650"</f>
        <v>452600650</v>
      </c>
      <c r="E1629" s="2" t="str">
        <f>"2019-01-01"</f>
        <v>2019-01-01</v>
      </c>
      <c r="F1629" s="2" t="str">
        <f>"2023-03-01"</f>
        <v>2023-03-01</v>
      </c>
    </row>
    <row r="1630" spans="1:6" ht="18" customHeight="1">
      <c r="A1630" s="2">
        <v>1628</v>
      </c>
      <c r="B1630" s="2" t="s">
        <v>279</v>
      </c>
      <c r="C1630" s="2" t="s">
        <v>18</v>
      </c>
      <c r="D1630" s="2" t="str">
        <f>"452600650"</f>
        <v>452600650</v>
      </c>
      <c r="E1630" s="2" t="str">
        <f>"2022-02-01"</f>
        <v>2022-02-01</v>
      </c>
      <c r="F1630" s="2" t="str">
        <f>"2023-02-01"</f>
        <v>2023-02-01</v>
      </c>
    </row>
    <row r="1631" spans="1:6" ht="18" customHeight="1">
      <c r="A1631" s="2">
        <v>1629</v>
      </c>
      <c r="B1631" s="2" t="s">
        <v>280</v>
      </c>
      <c r="C1631" s="2" t="s">
        <v>18</v>
      </c>
      <c r="D1631" s="2" t="str">
        <f>"452600650"</f>
        <v>452600650</v>
      </c>
      <c r="E1631" s="2" t="str">
        <f>"2019-01-01"</f>
        <v>2019-01-01</v>
      </c>
      <c r="F1631" s="2" t="str">
        <f>"2023-03-01"</f>
        <v>2023-03-01</v>
      </c>
    </row>
    <row r="1632" spans="1:6" ht="18" customHeight="1">
      <c r="A1632" s="2">
        <v>1630</v>
      </c>
      <c r="B1632" s="2" t="s">
        <v>248</v>
      </c>
      <c r="C1632" s="2" t="s">
        <v>80</v>
      </c>
      <c r="D1632" s="2" t="str">
        <f>"452600591"</f>
        <v>452600591</v>
      </c>
      <c r="E1632" s="2" t="str">
        <f>"2022-01-01"</f>
        <v>2022-01-01</v>
      </c>
      <c r="F1632" s="2" t="str">
        <f>"2026-12-01"</f>
        <v>2026-12-01</v>
      </c>
    </row>
    <row r="1633" spans="1:6" ht="18" customHeight="1">
      <c r="A1633" s="2">
        <v>1631</v>
      </c>
      <c r="B1633" s="2" t="s">
        <v>249</v>
      </c>
      <c r="C1633" s="2" t="s">
        <v>80</v>
      </c>
      <c r="D1633" s="2" t="str">
        <f>"452600591"</f>
        <v>452600591</v>
      </c>
      <c r="E1633" s="2" t="str">
        <f>"2022-01-01"</f>
        <v>2022-01-01</v>
      </c>
      <c r="F1633" s="2" t="str">
        <f>"2026-12-01"</f>
        <v>2026-12-01</v>
      </c>
    </row>
    <row r="1634" spans="1:6" ht="18" customHeight="1">
      <c r="A1634" s="2">
        <v>1632</v>
      </c>
      <c r="B1634" s="2" t="s">
        <v>250</v>
      </c>
      <c r="C1634" s="2" t="s">
        <v>80</v>
      </c>
      <c r="D1634" s="2" t="str">
        <f>"452600591"</f>
        <v>452600591</v>
      </c>
      <c r="E1634" s="2" t="str">
        <f>"2022-01-01"</f>
        <v>2022-01-01</v>
      </c>
      <c r="F1634" s="2" t="str">
        <f>"2026-12-01"</f>
        <v>2026-12-01</v>
      </c>
    </row>
    <row r="1635" spans="1:6" ht="18" customHeight="1">
      <c r="A1635" s="2">
        <v>1633</v>
      </c>
      <c r="B1635" s="2" t="s">
        <v>251</v>
      </c>
      <c r="C1635" s="2" t="s">
        <v>80</v>
      </c>
      <c r="D1635" s="2" t="str">
        <f>"452600591"</f>
        <v>452600591</v>
      </c>
      <c r="E1635" s="2" t="str">
        <f>"2021-11-01"</f>
        <v>2021-11-01</v>
      </c>
      <c r="F1635" s="2" t="str">
        <f>"2026-10-01"</f>
        <v>2026-10-01</v>
      </c>
    </row>
    <row r="1636" spans="1:6" ht="18" customHeight="1">
      <c r="A1636" s="2">
        <v>1634</v>
      </c>
      <c r="B1636" s="2" t="s">
        <v>231</v>
      </c>
      <c r="C1636" s="2" t="s">
        <v>48</v>
      </c>
      <c r="D1636" s="2" t="str">
        <f>"452600504"</f>
        <v>452600504</v>
      </c>
      <c r="E1636" s="2" t="str">
        <f>"2019-09-01"</f>
        <v>2019-09-01</v>
      </c>
      <c r="F1636" s="2" t="str">
        <f>"2024-08-01"</f>
        <v>2024-08-01</v>
      </c>
    </row>
    <row r="1637" spans="1:6" ht="18" customHeight="1">
      <c r="A1637" s="2">
        <v>1635</v>
      </c>
      <c r="B1637" s="2" t="s">
        <v>232</v>
      </c>
      <c r="C1637" s="2" t="s">
        <v>48</v>
      </c>
      <c r="D1637" s="2" t="str">
        <f>"452600504"</f>
        <v>452600504</v>
      </c>
      <c r="E1637" s="2" t="str">
        <f>"2020-07-01"</f>
        <v>2020-07-01</v>
      </c>
      <c r="F1637" s="2" t="str">
        <f>"2023-06-01"</f>
        <v>2023-06-01</v>
      </c>
    </row>
    <row r="1638" spans="1:6" ht="18" customHeight="1">
      <c r="A1638" s="2">
        <v>1636</v>
      </c>
      <c r="B1638" s="2" t="s">
        <v>233</v>
      </c>
      <c r="C1638" s="2" t="s">
        <v>48</v>
      </c>
      <c r="D1638" s="2" t="str">
        <f>"452600504"</f>
        <v>452600504</v>
      </c>
      <c r="E1638" s="2" t="str">
        <f>"2019-09-01"</f>
        <v>2019-09-01</v>
      </c>
      <c r="F1638" s="2" t="str">
        <f>"2024-08-01"</f>
        <v>2024-08-01</v>
      </c>
    </row>
    <row r="1639" spans="1:6" ht="18" customHeight="1">
      <c r="A1639" s="2">
        <v>1637</v>
      </c>
      <c r="B1639" s="2" t="s">
        <v>234</v>
      </c>
      <c r="C1639" s="2" t="s">
        <v>48</v>
      </c>
      <c r="D1639" s="2" t="str">
        <f>"452600504"</f>
        <v>452600504</v>
      </c>
      <c r="E1639" s="2" t="str">
        <f>"2019-07-01"</f>
        <v>2019-07-01</v>
      </c>
      <c r="F1639" s="2" t="str">
        <f>"2027-06-01"</f>
        <v>2027-06-01</v>
      </c>
    </row>
    <row r="1640" spans="1:6" ht="18" customHeight="1">
      <c r="A1640" s="2">
        <v>1638</v>
      </c>
      <c r="B1640" s="2" t="s">
        <v>235</v>
      </c>
      <c r="C1640" s="2" t="s">
        <v>48</v>
      </c>
      <c r="D1640" s="2" t="str">
        <f>"452600504"</f>
        <v>452600504</v>
      </c>
      <c r="E1640" s="2" t="str">
        <f>"2018-09-01"</f>
        <v>2018-09-01</v>
      </c>
      <c r="F1640" s="2" t="str">
        <f>"2023-08-01"</f>
        <v>2023-08-01</v>
      </c>
    </row>
    <row r="1641" spans="1:6" ht="18" customHeight="1">
      <c r="A1641" s="2">
        <v>1639</v>
      </c>
      <c r="B1641" s="2" t="s">
        <v>236</v>
      </c>
      <c r="C1641" s="2" t="s">
        <v>48</v>
      </c>
      <c r="D1641" s="2" t="str">
        <f>"452600504"</f>
        <v>452600504</v>
      </c>
      <c r="E1641" s="2" t="str">
        <f>"2019-09-01"</f>
        <v>2019-09-01</v>
      </c>
      <c r="F1641" s="2" t="str">
        <f>"2024-08-01"</f>
        <v>2024-08-01</v>
      </c>
    </row>
    <row r="1642" spans="1:6" ht="18" customHeight="1">
      <c r="A1642" s="2">
        <v>1640</v>
      </c>
      <c r="B1642" s="2" t="s">
        <v>237</v>
      </c>
      <c r="C1642" s="2" t="s">
        <v>48</v>
      </c>
      <c r="D1642" s="2" t="str">
        <f>"452600504"</f>
        <v>452600504</v>
      </c>
      <c r="E1642" s="2" t="str">
        <f>"2020-07-01"</f>
        <v>2020-07-01</v>
      </c>
      <c r="F1642" s="2" t="str">
        <f>"2025-06-01"</f>
        <v>2025-06-01</v>
      </c>
    </row>
    <row r="1643" spans="1:6" ht="18" customHeight="1">
      <c r="A1643" s="2">
        <v>1641</v>
      </c>
      <c r="B1643" s="2" t="s">
        <v>238</v>
      </c>
      <c r="C1643" s="2" t="s">
        <v>48</v>
      </c>
      <c r="D1643" s="2" t="str">
        <f>"452600504"</f>
        <v>452600504</v>
      </c>
      <c r="E1643" s="2" t="str">
        <f>"2019-07-01"</f>
        <v>2019-07-01</v>
      </c>
      <c r="F1643" s="2" t="str">
        <f>"2027-06-01"</f>
        <v>2027-06-01</v>
      </c>
    </row>
    <row r="1644" spans="1:6" ht="18" customHeight="1">
      <c r="A1644" s="2">
        <v>1642</v>
      </c>
      <c r="B1644" s="2" t="s">
        <v>239</v>
      </c>
      <c r="C1644" s="2" t="s">
        <v>48</v>
      </c>
      <c r="D1644" s="2" t="str">
        <f>"452600504"</f>
        <v>452600504</v>
      </c>
      <c r="E1644" s="2" t="str">
        <f>"2021-07-01"</f>
        <v>2021-07-01</v>
      </c>
      <c r="F1644" s="2" t="str">
        <f>"2026-06-01"</f>
        <v>2026-06-01</v>
      </c>
    </row>
    <row r="1645" spans="1:6" ht="18" customHeight="1">
      <c r="A1645" s="2">
        <v>1643</v>
      </c>
      <c r="B1645" s="2" t="s">
        <v>240</v>
      </c>
      <c r="C1645" s="2" t="s">
        <v>48</v>
      </c>
      <c r="D1645" s="2" t="str">
        <f>"452600504"</f>
        <v>452600504</v>
      </c>
      <c r="E1645" s="2" t="str">
        <f>"2020-07-01"</f>
        <v>2020-07-01</v>
      </c>
      <c r="F1645" s="2" t="str">
        <f>"2023-06-01"</f>
        <v>2023-06-01</v>
      </c>
    </row>
    <row r="1646" spans="1:6" ht="18" customHeight="1">
      <c r="A1646" s="2">
        <v>1644</v>
      </c>
      <c r="B1646" s="2" t="s">
        <v>241</v>
      </c>
      <c r="C1646" s="2" t="s">
        <v>48</v>
      </c>
      <c r="D1646" s="2" t="str">
        <f>"452600504"</f>
        <v>452600504</v>
      </c>
      <c r="E1646" s="2" t="str">
        <f>"2020-07-01"</f>
        <v>2020-07-01</v>
      </c>
      <c r="F1646" s="2" t="str">
        <f>"2023-06-01"</f>
        <v>2023-06-01</v>
      </c>
    </row>
    <row r="1647" spans="1:6" ht="18" customHeight="1">
      <c r="A1647" s="2">
        <v>1645</v>
      </c>
      <c r="B1647" s="2" t="s">
        <v>242</v>
      </c>
      <c r="C1647" s="2" t="s">
        <v>48</v>
      </c>
      <c r="D1647" s="2" t="str">
        <f>"452600504"</f>
        <v>452600504</v>
      </c>
      <c r="E1647" s="2" t="str">
        <f>"2021-09-01"</f>
        <v>2021-09-01</v>
      </c>
      <c r="F1647" s="2" t="str">
        <f>"2024-08-01"</f>
        <v>2024-08-01</v>
      </c>
    </row>
    <row r="1648" spans="1:6" ht="18" customHeight="1">
      <c r="A1648" s="2">
        <v>1646</v>
      </c>
      <c r="B1648" s="2" t="s">
        <v>243</v>
      </c>
      <c r="C1648" s="2" t="s">
        <v>48</v>
      </c>
      <c r="D1648" s="2" t="str">
        <f>"452600504"</f>
        <v>452600504</v>
      </c>
      <c r="E1648" s="2" t="str">
        <f>"2020-07-01"</f>
        <v>2020-07-01</v>
      </c>
      <c r="F1648" s="2" t="str">
        <f>"2027-06-01"</f>
        <v>2027-06-01</v>
      </c>
    </row>
    <row r="1649" spans="1:6" ht="18" customHeight="1">
      <c r="A1649" s="2">
        <v>1647</v>
      </c>
      <c r="B1649" s="2" t="s">
        <v>244</v>
      </c>
      <c r="C1649" s="2" t="s">
        <v>48</v>
      </c>
      <c r="D1649" s="2" t="str">
        <f>"452600504"</f>
        <v>452600504</v>
      </c>
      <c r="E1649" s="2" t="str">
        <f>"2020-06-01"</f>
        <v>2020-06-01</v>
      </c>
      <c r="F1649" s="2" t="str">
        <f>"2028-05-01"</f>
        <v>2028-05-01</v>
      </c>
    </row>
    <row r="1650" spans="1:6" ht="18" customHeight="1">
      <c r="A1650" s="2">
        <v>1648</v>
      </c>
      <c r="B1650" s="2" t="s">
        <v>245</v>
      </c>
      <c r="C1650" s="2" t="s">
        <v>48</v>
      </c>
      <c r="D1650" s="2" t="str">
        <f>"452600504"</f>
        <v>452600504</v>
      </c>
      <c r="E1650" s="2" t="str">
        <f>"2020-07-01"</f>
        <v>2020-07-01</v>
      </c>
      <c r="F1650" s="2" t="str">
        <f>"2023-06-01"</f>
        <v>2023-06-01</v>
      </c>
    </row>
    <row r="1651" spans="1:6" ht="18" customHeight="1">
      <c r="A1651" s="2">
        <v>1649</v>
      </c>
      <c r="B1651" s="2" t="s">
        <v>246</v>
      </c>
      <c r="C1651" s="2" t="s">
        <v>48</v>
      </c>
      <c r="D1651" s="2" t="str">
        <f>"452600504"</f>
        <v>452600504</v>
      </c>
      <c r="E1651" s="2" t="str">
        <f>"2020-07-01"</f>
        <v>2020-07-01</v>
      </c>
      <c r="F1651" s="2" t="str">
        <f>"2023-06-01"</f>
        <v>2023-06-01</v>
      </c>
    </row>
    <row r="1652" spans="1:6" ht="18" customHeight="1">
      <c r="A1652" s="2">
        <v>1650</v>
      </c>
      <c r="B1652" s="2" t="s">
        <v>247</v>
      </c>
      <c r="C1652" s="2" t="s">
        <v>48</v>
      </c>
      <c r="D1652" s="2" t="str">
        <f>"452600504"</f>
        <v>452600504</v>
      </c>
      <c r="E1652" s="2" t="str">
        <f>"2020-07-01"</f>
        <v>2020-07-01</v>
      </c>
      <c r="F1652" s="2" t="str">
        <f>"2023-06-01"</f>
        <v>2023-06-01</v>
      </c>
    </row>
    <row r="1653" spans="1:6" ht="18" customHeight="1">
      <c r="A1653" s="2">
        <v>1651</v>
      </c>
      <c r="B1653" s="2" t="s">
        <v>230</v>
      </c>
      <c r="C1653" s="2" t="s">
        <v>51</v>
      </c>
      <c r="D1653" s="2" t="str">
        <f>"452600442"</f>
        <v>452600442</v>
      </c>
      <c r="E1653" s="2" t="str">
        <f>"2022-04-01"</f>
        <v>2022-04-01</v>
      </c>
      <c r="F1653" s="2" t="str">
        <f>"2025-04-01"</f>
        <v>2025-04-01</v>
      </c>
    </row>
    <row r="1654" spans="1:6" ht="18" customHeight="1">
      <c r="A1654" s="2">
        <v>1652</v>
      </c>
      <c r="B1654" s="2" t="s">
        <v>223</v>
      </c>
      <c r="C1654" s="2" t="s">
        <v>171</v>
      </c>
      <c r="D1654" s="2" t="str">
        <f>"452600175"</f>
        <v>452600175</v>
      </c>
      <c r="E1654" s="2" t="str">
        <f>"2020-09-01"</f>
        <v>2020-09-01</v>
      </c>
      <c r="F1654" s="2" t="str">
        <f>"2025-08-01"</f>
        <v>2025-08-01</v>
      </c>
    </row>
    <row r="1655" spans="1:6" ht="18" customHeight="1">
      <c r="A1655" s="2">
        <v>1653</v>
      </c>
      <c r="B1655" s="2" t="s">
        <v>224</v>
      </c>
      <c r="C1655" s="2" t="s">
        <v>171</v>
      </c>
      <c r="D1655" s="2" t="str">
        <f>"452600175"</f>
        <v>452600175</v>
      </c>
      <c r="E1655" s="2" t="str">
        <f>"2020-03-01"</f>
        <v>2020-03-01</v>
      </c>
      <c r="F1655" s="2" t="str">
        <f>"2025-02-01"</f>
        <v>2025-02-01</v>
      </c>
    </row>
    <row r="1656" spans="1:6" ht="18" customHeight="1">
      <c r="A1656" s="2">
        <v>1654</v>
      </c>
      <c r="B1656" s="2" t="s">
        <v>225</v>
      </c>
      <c r="C1656" s="2" t="s">
        <v>171</v>
      </c>
      <c r="D1656" s="2" t="str">
        <f>"452600175"</f>
        <v>452600175</v>
      </c>
      <c r="E1656" s="2" t="str">
        <f>"2019-01-01"</f>
        <v>2019-01-01</v>
      </c>
      <c r="F1656" s="2" t="str">
        <f>"2023-12-01"</f>
        <v>2023-12-01</v>
      </c>
    </row>
    <row r="1657" spans="1:6" ht="18" customHeight="1">
      <c r="A1657" s="2">
        <v>1655</v>
      </c>
      <c r="B1657" s="2" t="s">
        <v>226</v>
      </c>
      <c r="C1657" s="2" t="s">
        <v>171</v>
      </c>
      <c r="D1657" s="2" t="str">
        <f>"452600175"</f>
        <v>452600175</v>
      </c>
      <c r="E1657" s="2" t="str">
        <f>"2022-06-01"</f>
        <v>2022-06-01</v>
      </c>
      <c r="F1657" s="2" t="str">
        <f>"2027-05-01"</f>
        <v>2027-05-01</v>
      </c>
    </row>
    <row r="1658" spans="1:6" ht="18" customHeight="1">
      <c r="A1658" s="2">
        <v>1656</v>
      </c>
      <c r="B1658" s="2" t="s">
        <v>227</v>
      </c>
      <c r="C1658" s="2" t="s">
        <v>171</v>
      </c>
      <c r="D1658" s="2" t="str">
        <f>"452600175"</f>
        <v>452600175</v>
      </c>
      <c r="E1658" s="2" t="str">
        <f>"2021-12-01"</f>
        <v>2021-12-01</v>
      </c>
      <c r="F1658" s="2" t="str">
        <f>"2026-11-01"</f>
        <v>2026-11-01</v>
      </c>
    </row>
    <row r="1659" spans="1:6" ht="18" customHeight="1">
      <c r="A1659" s="2">
        <v>1657</v>
      </c>
      <c r="B1659" s="2" t="s">
        <v>228</v>
      </c>
      <c r="C1659" s="2" t="s">
        <v>171</v>
      </c>
      <c r="D1659" s="2" t="str">
        <f>"452600175"</f>
        <v>452600175</v>
      </c>
      <c r="E1659" s="2" t="str">
        <f>"2022-01-01"</f>
        <v>2022-01-01</v>
      </c>
      <c r="F1659" s="2" t="str">
        <f>"2026-12-01"</f>
        <v>2026-12-01</v>
      </c>
    </row>
    <row r="1660" spans="1:6" ht="18" customHeight="1">
      <c r="A1660" s="2">
        <v>1658</v>
      </c>
      <c r="B1660" s="2" t="s">
        <v>229</v>
      </c>
      <c r="C1660" s="2" t="s">
        <v>171</v>
      </c>
      <c r="D1660" s="2" t="str">
        <f>"452600175"</f>
        <v>452600175</v>
      </c>
      <c r="E1660" s="2" t="str">
        <f>"2019-11-01"</f>
        <v>2019-11-01</v>
      </c>
      <c r="F1660" s="2" t="str">
        <f>"2024-10-01"</f>
        <v>2024-10-01</v>
      </c>
    </row>
    <row r="1661" spans="1:6" ht="18" customHeight="1">
      <c r="A1661" s="2">
        <v>1659</v>
      </c>
      <c r="B1661" s="2" t="s">
        <v>222</v>
      </c>
      <c r="C1661" s="2" t="s">
        <v>52</v>
      </c>
      <c r="D1661" s="2" t="str">
        <f>"452590402"</f>
        <v>452590402</v>
      </c>
      <c r="E1661" s="2" t="str">
        <f>"2020-04-01"</f>
        <v>2020-04-01</v>
      </c>
      <c r="F1661" s="2" t="str">
        <f>"2025-04-01"</f>
        <v>2025-04-01</v>
      </c>
    </row>
    <row r="1662" spans="1:6" ht="18" customHeight="1">
      <c r="A1662" s="2">
        <v>1660</v>
      </c>
      <c r="B1662" s="2" t="s">
        <v>219</v>
      </c>
      <c r="C1662" s="2" t="s">
        <v>98</v>
      </c>
      <c r="D1662" s="2" t="str">
        <f>"452589512"</f>
        <v>452589512</v>
      </c>
      <c r="E1662" s="2" t="str">
        <f>"2021-07-01"</f>
        <v>2021-07-01</v>
      </c>
      <c r="F1662" s="2" t="str">
        <f>"2024-12-01"</f>
        <v>2024-12-01</v>
      </c>
    </row>
    <row r="1663" spans="1:6" ht="18" customHeight="1">
      <c r="A1663" s="2">
        <v>1661</v>
      </c>
      <c r="B1663" s="2" t="s">
        <v>220</v>
      </c>
      <c r="C1663" s="2" t="s">
        <v>98</v>
      </c>
      <c r="D1663" s="2" t="str">
        <f>"452589512"</f>
        <v>452589512</v>
      </c>
      <c r="E1663" s="2" t="str">
        <f>"2022-01-01"</f>
        <v>2022-01-01</v>
      </c>
      <c r="F1663" s="2" t="str">
        <f>"2025-12-01"</f>
        <v>2025-12-01</v>
      </c>
    </row>
    <row r="1664" spans="1:6" ht="18" customHeight="1">
      <c r="A1664" s="2">
        <v>1662</v>
      </c>
      <c r="B1664" s="2" t="s">
        <v>221</v>
      </c>
      <c r="C1664" s="2" t="s">
        <v>98</v>
      </c>
      <c r="D1664" s="2" t="str">
        <f>"452589512"</f>
        <v>452589512</v>
      </c>
      <c r="E1664" s="2" t="str">
        <f>"2020-08-01"</f>
        <v>2020-08-01</v>
      </c>
      <c r="F1664" s="2" t="str">
        <f>"2023-12-01"</f>
        <v>2023-12-01</v>
      </c>
    </row>
    <row r="1665" spans="1:6" ht="18" customHeight="1">
      <c r="A1665" s="2">
        <v>1663</v>
      </c>
      <c r="B1665" s="2" t="s">
        <v>215</v>
      </c>
      <c r="C1665" s="2" t="s">
        <v>107</v>
      </c>
      <c r="D1665" s="2" t="str">
        <f>"452588777"</f>
        <v>452588777</v>
      </c>
      <c r="E1665" s="2" t="str">
        <f>"2021-09-01"</f>
        <v>2021-09-01</v>
      </c>
      <c r="F1665" s="2" t="str">
        <f>"2023-09-01"</f>
        <v>2023-09-01</v>
      </c>
    </row>
    <row r="1666" spans="1:6" ht="18" customHeight="1">
      <c r="A1666" s="2">
        <v>1664</v>
      </c>
      <c r="B1666" s="2" t="s">
        <v>216</v>
      </c>
      <c r="C1666" s="2" t="s">
        <v>107</v>
      </c>
      <c r="D1666" s="2" t="str">
        <f>"452588777"</f>
        <v>452588777</v>
      </c>
      <c r="E1666" s="2" t="str">
        <f>"2021-05-01"</f>
        <v>2021-05-01</v>
      </c>
      <c r="F1666" s="2" t="str">
        <f>"2023-05-01"</f>
        <v>2023-05-01</v>
      </c>
    </row>
    <row r="1667" spans="1:6" ht="18" customHeight="1">
      <c r="A1667" s="2">
        <v>1665</v>
      </c>
      <c r="B1667" s="2" t="s">
        <v>217</v>
      </c>
      <c r="C1667" s="2" t="s">
        <v>107</v>
      </c>
      <c r="D1667" s="2" t="str">
        <f>"452588777"</f>
        <v>452588777</v>
      </c>
      <c r="E1667" s="2" t="str">
        <f>"2019-09-01"</f>
        <v>2019-09-01</v>
      </c>
      <c r="F1667" s="2" t="str">
        <f>"2023-09-01"</f>
        <v>2023-09-01</v>
      </c>
    </row>
    <row r="1668" spans="1:6" ht="18" customHeight="1">
      <c r="A1668" s="2">
        <v>1666</v>
      </c>
      <c r="B1668" s="2" t="s">
        <v>218</v>
      </c>
      <c r="C1668" s="2" t="s">
        <v>107</v>
      </c>
      <c r="D1668" s="2" t="str">
        <f>"452588777"</f>
        <v>452588777</v>
      </c>
      <c r="E1668" s="2" t="str">
        <f>"2021-05-01"</f>
        <v>2021-05-01</v>
      </c>
      <c r="F1668" s="2" t="str">
        <f>"2023-05-01"</f>
        <v>2023-05-01</v>
      </c>
    </row>
    <row r="1669" spans="1:6" ht="18" customHeight="1">
      <c r="A1669" s="2">
        <v>1667</v>
      </c>
      <c r="B1669" s="2" t="s">
        <v>209</v>
      </c>
      <c r="C1669" s="2" t="s">
        <v>67</v>
      </c>
      <c r="D1669" s="2" t="str">
        <f>"452588030"</f>
        <v>452588030</v>
      </c>
      <c r="E1669" s="2" t="str">
        <f>"2021-09-01"</f>
        <v>2021-09-01</v>
      </c>
      <c r="F1669" s="2" t="str">
        <f>"2026-08-01"</f>
        <v>2026-08-01</v>
      </c>
    </row>
    <row r="1670" spans="1:6" ht="18" customHeight="1">
      <c r="A1670" s="2">
        <v>1668</v>
      </c>
      <c r="B1670" s="2" t="s">
        <v>210</v>
      </c>
      <c r="C1670" s="2" t="s">
        <v>67</v>
      </c>
      <c r="D1670" s="2" t="str">
        <f>"452588030"</f>
        <v>452588030</v>
      </c>
      <c r="E1670" s="2" t="str">
        <f>"2020-10-01"</f>
        <v>2020-10-01</v>
      </c>
      <c r="F1670" s="2" t="str">
        <f>"2025-09-01"</f>
        <v>2025-09-01</v>
      </c>
    </row>
    <row r="1671" spans="1:6" ht="18" customHeight="1">
      <c r="A1671" s="2">
        <v>1669</v>
      </c>
      <c r="B1671" s="2" t="s">
        <v>211</v>
      </c>
      <c r="C1671" s="2" t="s">
        <v>67</v>
      </c>
      <c r="D1671" s="2" t="str">
        <f>"452588030"</f>
        <v>452588030</v>
      </c>
      <c r="E1671" s="2" t="str">
        <f>"2020-09-01"</f>
        <v>2020-09-01</v>
      </c>
      <c r="F1671" s="2" t="str">
        <f>"2025-08-01"</f>
        <v>2025-08-01</v>
      </c>
    </row>
    <row r="1672" spans="1:6" ht="18" customHeight="1">
      <c r="A1672" s="2">
        <v>1670</v>
      </c>
      <c r="B1672" s="2" t="s">
        <v>212</v>
      </c>
      <c r="C1672" s="2" t="s">
        <v>67</v>
      </c>
      <c r="D1672" s="2" t="str">
        <f>"452588030"</f>
        <v>452588030</v>
      </c>
      <c r="E1672" s="2" t="str">
        <f>"2021-07-01"</f>
        <v>2021-07-01</v>
      </c>
      <c r="F1672" s="2" t="str">
        <f>"2026-06-01"</f>
        <v>2026-06-01</v>
      </c>
    </row>
    <row r="1673" spans="1:6" ht="18" customHeight="1">
      <c r="A1673" s="2">
        <v>1671</v>
      </c>
      <c r="B1673" s="2" t="s">
        <v>213</v>
      </c>
      <c r="C1673" s="2" t="s">
        <v>67</v>
      </c>
      <c r="D1673" s="2" t="str">
        <f>"452588030"</f>
        <v>452588030</v>
      </c>
      <c r="E1673" s="2" t="str">
        <f>"2021-09-01"</f>
        <v>2021-09-01</v>
      </c>
      <c r="F1673" s="2" t="str">
        <f>"2026-08-01"</f>
        <v>2026-08-01</v>
      </c>
    </row>
    <row r="1674" spans="1:6" ht="18" customHeight="1">
      <c r="A1674" s="2">
        <v>1672</v>
      </c>
      <c r="B1674" s="2" t="s">
        <v>214</v>
      </c>
      <c r="C1674" s="2" t="s">
        <v>67</v>
      </c>
      <c r="D1674" s="2" t="str">
        <f>"452588030"</f>
        <v>452588030</v>
      </c>
      <c r="E1674" s="2" t="str">
        <f>"2020-07-01"</f>
        <v>2020-07-01</v>
      </c>
      <c r="F1674" s="2" t="str">
        <f>"2025-06-01"</f>
        <v>2025-06-01</v>
      </c>
    </row>
    <row r="1675" spans="1:6" ht="18" customHeight="1">
      <c r="A1675" s="2">
        <v>1673</v>
      </c>
      <c r="B1675" s="2" t="s">
        <v>200</v>
      </c>
      <c r="C1675" s="2" t="s">
        <v>185</v>
      </c>
      <c r="D1675" s="2" t="str">
        <f>"452581367"</f>
        <v>452581367</v>
      </c>
      <c r="E1675" s="2" t="str">
        <f>"2022-05-01"</f>
        <v>2022-05-01</v>
      </c>
      <c r="F1675" s="2" t="str">
        <f>"2027-04-01"</f>
        <v>2027-04-01</v>
      </c>
    </row>
    <row r="1676" spans="1:6" ht="18" customHeight="1">
      <c r="A1676" s="2">
        <v>1674</v>
      </c>
      <c r="B1676" s="2" t="s">
        <v>201</v>
      </c>
      <c r="C1676" s="2" t="s">
        <v>185</v>
      </c>
      <c r="D1676" s="2" t="str">
        <f>"452581367"</f>
        <v>452581367</v>
      </c>
      <c r="E1676" s="2" t="str">
        <f>"2022-05-01"</f>
        <v>2022-05-01</v>
      </c>
      <c r="F1676" s="2" t="str">
        <f>"2027-04-01"</f>
        <v>2027-04-01</v>
      </c>
    </row>
    <row r="1677" spans="1:6" ht="18" customHeight="1">
      <c r="A1677" s="2">
        <v>1675</v>
      </c>
      <c r="B1677" s="2" t="s">
        <v>202</v>
      </c>
      <c r="C1677" s="2" t="s">
        <v>185</v>
      </c>
      <c r="D1677" s="2" t="str">
        <f>"452581367"</f>
        <v>452581367</v>
      </c>
      <c r="E1677" s="2" t="str">
        <f>"2021-11-01"</f>
        <v>2021-11-01</v>
      </c>
      <c r="F1677" s="2" t="str">
        <f>"2026-10-01"</f>
        <v>2026-10-01</v>
      </c>
    </row>
    <row r="1678" spans="1:6" ht="18" customHeight="1">
      <c r="A1678" s="2">
        <v>1676</v>
      </c>
      <c r="B1678" s="2" t="s">
        <v>203</v>
      </c>
      <c r="C1678" s="2" t="s">
        <v>185</v>
      </c>
      <c r="D1678" s="2" t="str">
        <f>"452581367"</f>
        <v>452581367</v>
      </c>
      <c r="E1678" s="2" t="str">
        <f>"2022-03-01"</f>
        <v>2022-03-01</v>
      </c>
      <c r="F1678" s="2" t="str">
        <f>"2027-02-01"</f>
        <v>2027-02-01</v>
      </c>
    </row>
    <row r="1679" spans="1:6" ht="18" customHeight="1">
      <c r="A1679" s="2">
        <v>1677</v>
      </c>
      <c r="B1679" s="2" t="s">
        <v>204</v>
      </c>
      <c r="C1679" s="2" t="s">
        <v>185</v>
      </c>
      <c r="D1679" s="2" t="str">
        <f>"452581367"</f>
        <v>452581367</v>
      </c>
      <c r="E1679" s="2" t="str">
        <f>"2021-05-01"</f>
        <v>2021-05-01</v>
      </c>
      <c r="F1679" s="2" t="str">
        <f>"2026-04-01"</f>
        <v>2026-04-01</v>
      </c>
    </row>
    <row r="1680" spans="1:6" ht="18" customHeight="1">
      <c r="A1680" s="2">
        <v>1678</v>
      </c>
      <c r="B1680" s="2" t="s">
        <v>205</v>
      </c>
      <c r="C1680" s="2" t="s">
        <v>185</v>
      </c>
      <c r="D1680" s="2" t="str">
        <f>"452581367"</f>
        <v>452581367</v>
      </c>
      <c r="E1680" s="2" t="str">
        <f>"2021-10-01"</f>
        <v>2021-10-01</v>
      </c>
      <c r="F1680" s="2" t="str">
        <f>"2026-09-01"</f>
        <v>2026-09-01</v>
      </c>
    </row>
    <row r="1681" spans="1:6" ht="18" customHeight="1">
      <c r="A1681" s="2">
        <v>1679</v>
      </c>
      <c r="B1681" s="2" t="s">
        <v>206</v>
      </c>
      <c r="C1681" s="2" t="s">
        <v>185</v>
      </c>
      <c r="D1681" s="2" t="str">
        <f>"452581367"</f>
        <v>452581367</v>
      </c>
      <c r="E1681" s="2" t="str">
        <f>"2022-03-01"</f>
        <v>2022-03-01</v>
      </c>
      <c r="F1681" s="2" t="str">
        <f>"2027-02-01"</f>
        <v>2027-02-01</v>
      </c>
    </row>
    <row r="1682" spans="1:6" ht="18" customHeight="1">
      <c r="A1682" s="2">
        <v>1680</v>
      </c>
      <c r="B1682" s="2" t="s">
        <v>207</v>
      </c>
      <c r="C1682" s="2" t="s">
        <v>185</v>
      </c>
      <c r="D1682" s="2" t="str">
        <f>"452581367"</f>
        <v>452581367</v>
      </c>
      <c r="E1682" s="2" t="str">
        <f>"2021-05-01"</f>
        <v>2021-05-01</v>
      </c>
      <c r="F1682" s="2" t="str">
        <f>"2026-04-01"</f>
        <v>2026-04-01</v>
      </c>
    </row>
    <row r="1683" spans="1:6" ht="18" customHeight="1">
      <c r="A1683" s="2">
        <v>1681</v>
      </c>
      <c r="B1683" s="2" t="s">
        <v>208</v>
      </c>
      <c r="C1683" s="2" t="s">
        <v>185</v>
      </c>
      <c r="D1683" s="2" t="str">
        <f>"452581367"</f>
        <v>452581367</v>
      </c>
      <c r="E1683" s="2" t="str">
        <f>"2021-08-01"</f>
        <v>2021-08-01</v>
      </c>
      <c r="F1683" s="2" t="str">
        <f>"2026-07-01"</f>
        <v>2026-07-01</v>
      </c>
    </row>
  </sheetData>
  <sortState ref="A2:G1682">
    <sortCondition descending="1" ref="D1"/>
  </sortState>
  <mergeCells count="1">
    <mergeCell ref="A1:F1"/>
  </mergeCells>
  <phoneticPr fontId="1" type="noConversion"/>
  <printOptions horizontalCentered="1"/>
  <pageMargins left="0.11811023622047245" right="0.11811023622047245" top="0.15748031496062992" bottom="0.15748031496062992" header="0" footer="0"/>
  <pageSetup paperSize="9" orientation="portrait" horizontalDpi="200" verticalDpi="20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2</vt:i4>
      </vt:variant>
    </vt:vector>
  </HeadingPairs>
  <TitlesOfParts>
    <vt:vector size="4" baseType="lpstr">
      <vt:lpstr>汇总</vt:lpstr>
      <vt:lpstr>花名册</vt:lpstr>
      <vt:lpstr>花名册!Print_Titles</vt:lpstr>
      <vt:lpstr>汇总!Print_Titles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2023-10-27T03:05:33Z</dcterms:modified>
</cp:coreProperties>
</file>