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公示（14）" sheetId="1" r:id="rId1"/>
  </sheets>
  <definedNames>
    <definedName name="_xlnm._FilterDatabase" localSheetId="0" hidden="1">'公示（14）'!$A$1:$M$23</definedName>
    <definedName name="_xlnm.Print_Titles" localSheetId="0">'公示（14）'!$2:$3</definedName>
  </definedNames>
  <calcPr calcId="144525"/>
</workbook>
</file>

<file path=xl/sharedStrings.xml><?xml version="1.0" encoding="utf-8"?>
<sst xmlns="http://schemas.openxmlformats.org/spreadsheetml/2006/main" count="91" uniqueCount="57">
  <si>
    <t>附件2</t>
  </si>
  <si>
    <t>柳州市2026年4月人才租房补贴申请名单公示</t>
  </si>
  <si>
    <t>序号</t>
  </si>
  <si>
    <t>姓名</t>
  </si>
  <si>
    <t>性别</t>
  </si>
  <si>
    <t>工作单位</t>
  </si>
  <si>
    <t>人才类别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</si>
  <si>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</si>
  <si>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</si>
  <si>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</si>
  <si>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</si>
  <si>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</si>
  <si>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</si>
  <si>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</si>
  <si>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截止目前总月数</t>
  </si>
  <si>
    <t>韦思奇</t>
  </si>
  <si>
    <t>男</t>
  </si>
  <si>
    <t>上汽通用五菱汽车股份有限公司</t>
  </si>
  <si>
    <t>G</t>
  </si>
  <si>
    <t>2023年2月</t>
  </si>
  <si>
    <t>刘雪莉</t>
  </si>
  <si>
    <t>女</t>
  </si>
  <si>
    <t>F</t>
  </si>
  <si>
    <t>上汽通用五菱汽车股份有限公司  2人</t>
  </si>
  <si>
    <t>刘禄宁</t>
  </si>
  <si>
    <t>广西柳工机械股份有限公司</t>
  </si>
  <si>
    <t>2022年8月</t>
  </si>
  <si>
    <t>2025年07月</t>
  </si>
  <si>
    <t>侯英杰</t>
  </si>
  <si>
    <t>韦勤宏</t>
  </si>
  <si>
    <t>2024年10月</t>
  </si>
  <si>
    <t>张帆</t>
  </si>
  <si>
    <t>2024年09月</t>
  </si>
  <si>
    <t>李凯</t>
  </si>
  <si>
    <t>H</t>
  </si>
  <si>
    <t>2023年04月</t>
  </si>
  <si>
    <t>广西柳工机械股份有限公司 5人</t>
  </si>
  <si>
    <t>陈秀恩</t>
  </si>
  <si>
    <t>柳州市人民医院</t>
  </si>
  <si>
    <t>王安</t>
  </si>
  <si>
    <t>柳州市工人医院</t>
  </si>
  <si>
    <t>E</t>
  </si>
  <si>
    <t>涂鑫</t>
  </si>
  <si>
    <t>柳州市柳铁中心医院</t>
  </si>
  <si>
    <t>2023年7月</t>
  </si>
  <si>
    <t>2026年1月</t>
  </si>
  <si>
    <t>3</t>
  </si>
  <si>
    <t>陈飞兰</t>
  </si>
  <si>
    <t>柳州市中医医院（柳州市壮医医院）</t>
  </si>
  <si>
    <t>2</t>
  </si>
  <si>
    <t>柳州市卫生健康委员会  4人</t>
  </si>
  <si>
    <t>付颍</t>
  </si>
  <si>
    <t>柳州市第十五中学</t>
  </si>
  <si>
    <t>梁澄澄</t>
  </si>
  <si>
    <t>邱韦韦</t>
  </si>
  <si>
    <t>柳州市柳北区人力资源和社会保障局  3人</t>
  </si>
  <si>
    <t>合计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</si>
</sst>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&quot;年&quot;m&quot;月&quot;;@"/>
    <numFmt numFmtId="178" formatCode="#,##0.00_ "/>
    <numFmt numFmtId="179" formatCode="#0"/>
    <numFmt numFmtId="180" formatCode="yyyy&quot;年&quot;mm&quot;月&quot;"/>
    <numFmt numFmtId="181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0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8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租房补贴汇总表_3" xfId="52"/>
    <cellStyle name="常规_租房补贴汇总表" xfId="53"/>
    <cellStyle name="常规 5" xfId="54"/>
    <cellStyle name="常规 3" xfId="55"/>
    <cellStyle name="常规 7" xfId="56"/>
    <cellStyle name="常规 4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22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4" name="TextBox 3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12" name="TextBox 3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20" name="TextBox 3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3046730" y="86741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3046730" y="86741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3046730" y="86741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28" name="TextBox 3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29" name="TextBox 4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30" name="TextBox 5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381000"/>
    <xdr:sp>
      <xdr:nvSpPr>
        <xdr:cNvPr id="31" name="TextBox 6"/>
        <xdr:cNvSpPr txBox="1"/>
      </xdr:nvSpPr>
      <xdr:spPr>
        <a:xfrm>
          <a:off x="3046730" y="86741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3046730" y="86741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3046730" y="8674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3046730" y="8674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3046730" y="8674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3046730" y="86741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3046730" y="86741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3046730" y="86741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22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3046730" y="867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M22"/>
  <sheetViews>
    <sheetView tabSelected="1" view="pageBreakPreview" zoomScaleNormal="85" zoomScaleSheetLayoutView="100" workbookViewId="0">
      <pane ySplit="3" topLeftCell="A19" activePane="bottomLeft" state="frozen"/>
      <selection/>
      <selection pane="bottomLeft" activeCell="H3" sqref="H3"/>
    </sheetView>
  </sheetViews>
  <sheetFormatPr defaultColWidth="9" defaultRowHeight="30" customHeight="1"/>
  <cols>
    <col min="1" max="1" width="4.12962962962963" style="1" customWidth="1"/>
    <col min="2" max="2" width="7" style="5" customWidth="1"/>
    <col min="3" max="3" width="5.12962962962963" style="5" customWidth="1"/>
    <col min="4" max="4" width="24" style="5" customWidth="1"/>
    <col min="5" max="5" width="5.12962962962963" style="5" customWidth="1"/>
    <col min="6" max="6" width="12.25" style="6" customWidth="1"/>
    <col min="7" max="7" width="11.8796296296296" style="6" customWidth="1"/>
    <col min="8" max="8" width="12.25" style="6" customWidth="1"/>
    <col min="9" max="9" width="11.8796296296296" style="7" customWidth="1"/>
    <col min="10" max="10" width="11.5" style="8" customWidth="1"/>
    <col min="11" max="11" width="6.37962962962963" style="1" customWidth="1"/>
    <col min="12" max="12" width="7.37962962962963" style="5" customWidth="1"/>
    <col min="13" max="13" width="8.74074074074074" style="1" customWidth="1"/>
    <col min="14" max="16384" width="9" style="1"/>
  </cols>
  <sheetData>
    <row r="1" customHeight="1" spans="1:1">
      <c r="A1" s="1" t="s">
        <v>0</v>
      </c>
    </row>
    <row r="2" s="1" customFormat="1" ht="31" customHeight="1" spans="1:13">
      <c r="A2" s="9" t="s">
        <v>1</v>
      </c>
      <c r="B2" s="9"/>
      <c r="C2" s="9"/>
      <c r="D2" s="9"/>
      <c r="E2" s="9"/>
      <c r="F2" s="10"/>
      <c r="G2" s="10"/>
      <c r="H2" s="10"/>
      <c r="I2" s="33"/>
      <c r="J2" s="33"/>
      <c r="K2" s="9"/>
      <c r="L2" s="9"/>
      <c r="M2" s="9"/>
    </row>
    <row r="3" s="2" customFormat="1" ht="52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34" t="s">
        <v>10</v>
      </c>
      <c r="J3" s="34" t="s">
        <v>11</v>
      </c>
      <c r="K3" s="11" t="s">
        <v>12</v>
      </c>
      <c r="L3" s="11" t="s">
        <v>13</v>
      </c>
      <c r="M3" s="11" t="s">
        <v>14</v>
      </c>
    </row>
    <row r="4" s="3" customFormat="1" customHeight="1" spans="1:13">
      <c r="A4" s="14">
        <v>1</v>
      </c>
      <c r="B4" s="15" t="s">
        <v>15</v>
      </c>
      <c r="C4" s="15" t="s">
        <v>16</v>
      </c>
      <c r="D4" s="16" t="s">
        <v>17</v>
      </c>
      <c r="E4" s="15" t="s">
        <v>18</v>
      </c>
      <c r="F4" s="17">
        <v>500</v>
      </c>
      <c r="G4" s="17">
        <f t="shared" ref="G4:G11" si="0">F4/0.8-F4</f>
        <v>125</v>
      </c>
      <c r="H4" s="17">
        <f t="shared" ref="H4:H11" si="1">G4+F4</f>
        <v>625</v>
      </c>
      <c r="I4" s="35" t="s">
        <v>19</v>
      </c>
      <c r="J4" s="36">
        <v>46023</v>
      </c>
      <c r="K4" s="15">
        <v>35</v>
      </c>
      <c r="L4" s="15">
        <v>1</v>
      </c>
      <c r="M4" s="16">
        <f t="shared" ref="M4:M11" si="2">L4+K4</f>
        <v>36</v>
      </c>
    </row>
    <row r="5" s="3" customFormat="1" customHeight="1" spans="1:13">
      <c r="A5" s="14">
        <v>2</v>
      </c>
      <c r="B5" s="15" t="s">
        <v>20</v>
      </c>
      <c r="C5" s="15" t="s">
        <v>21</v>
      </c>
      <c r="D5" s="16" t="s">
        <v>17</v>
      </c>
      <c r="E5" s="15" t="s">
        <v>22</v>
      </c>
      <c r="F5" s="17">
        <v>3000</v>
      </c>
      <c r="G5" s="17">
        <f t="shared" si="0"/>
        <v>750</v>
      </c>
      <c r="H5" s="17">
        <f t="shared" si="1"/>
        <v>3750</v>
      </c>
      <c r="I5" s="37">
        <v>45017</v>
      </c>
      <c r="J5" s="36">
        <v>46023</v>
      </c>
      <c r="K5" s="15">
        <v>33</v>
      </c>
      <c r="L5" s="15">
        <v>3</v>
      </c>
      <c r="M5" s="16">
        <f t="shared" si="2"/>
        <v>36</v>
      </c>
    </row>
    <row r="6" s="3" customFormat="1" customHeight="1" spans="1:13">
      <c r="A6" s="18" t="s">
        <v>23</v>
      </c>
      <c r="B6" s="18"/>
      <c r="C6" s="18"/>
      <c r="D6" s="18"/>
      <c r="E6" s="18"/>
      <c r="F6" s="19">
        <f t="shared" ref="F6:H6" si="3">SUM(F4:F5)</f>
        <v>3500</v>
      </c>
      <c r="G6" s="19">
        <f t="shared" si="3"/>
        <v>875</v>
      </c>
      <c r="H6" s="19">
        <f t="shared" si="3"/>
        <v>4375</v>
      </c>
      <c r="I6" s="38"/>
      <c r="J6" s="38"/>
      <c r="K6" s="18"/>
      <c r="L6" s="18"/>
      <c r="M6" s="18"/>
    </row>
    <row r="7" s="3" customFormat="1" customHeight="1" spans="1:13">
      <c r="A7" s="20">
        <v>3</v>
      </c>
      <c r="B7" s="20" t="s">
        <v>24</v>
      </c>
      <c r="C7" s="20" t="s">
        <v>16</v>
      </c>
      <c r="D7" s="14" t="s">
        <v>25</v>
      </c>
      <c r="E7" s="20" t="s">
        <v>22</v>
      </c>
      <c r="F7" s="21">
        <v>9000</v>
      </c>
      <c r="G7" s="17">
        <f t="shared" si="0"/>
        <v>2250</v>
      </c>
      <c r="H7" s="17">
        <f t="shared" si="1"/>
        <v>11250</v>
      </c>
      <c r="I7" s="39" t="s">
        <v>26</v>
      </c>
      <c r="J7" s="40" t="s">
        <v>27</v>
      </c>
      <c r="K7" s="39">
        <v>26</v>
      </c>
      <c r="L7" s="39">
        <v>9</v>
      </c>
      <c r="M7" s="16">
        <f t="shared" si="2"/>
        <v>35</v>
      </c>
    </row>
    <row r="8" s="3" customFormat="1" customHeight="1" spans="1:13">
      <c r="A8" s="20">
        <v>4</v>
      </c>
      <c r="B8" s="20" t="s">
        <v>28</v>
      </c>
      <c r="C8" s="20" t="s">
        <v>16</v>
      </c>
      <c r="D8" s="14" t="s">
        <v>25</v>
      </c>
      <c r="E8" s="20" t="s">
        <v>22</v>
      </c>
      <c r="F8" s="21">
        <v>1000</v>
      </c>
      <c r="G8" s="17">
        <f t="shared" si="0"/>
        <v>250</v>
      </c>
      <c r="H8" s="17">
        <f t="shared" si="1"/>
        <v>1250</v>
      </c>
      <c r="I8" s="39" t="s">
        <v>26</v>
      </c>
      <c r="J8" s="40" t="s">
        <v>27</v>
      </c>
      <c r="K8" s="39">
        <v>35</v>
      </c>
      <c r="L8" s="39">
        <v>1</v>
      </c>
      <c r="M8" s="16">
        <f t="shared" si="2"/>
        <v>36</v>
      </c>
    </row>
    <row r="9" s="3" customFormat="1" customHeight="1" spans="1:13">
      <c r="A9" s="20">
        <v>5</v>
      </c>
      <c r="B9" s="20" t="s">
        <v>29</v>
      </c>
      <c r="C9" s="20" t="s">
        <v>16</v>
      </c>
      <c r="D9" s="14" t="s">
        <v>25</v>
      </c>
      <c r="E9" s="20" t="s">
        <v>18</v>
      </c>
      <c r="F9" s="21">
        <v>5000</v>
      </c>
      <c r="G9" s="17">
        <f t="shared" si="0"/>
        <v>1250</v>
      </c>
      <c r="H9" s="17">
        <f t="shared" si="1"/>
        <v>6250</v>
      </c>
      <c r="I9" s="39" t="s">
        <v>26</v>
      </c>
      <c r="J9" s="40" t="s">
        <v>30</v>
      </c>
      <c r="K9" s="39">
        <v>26</v>
      </c>
      <c r="L9" s="39">
        <v>10</v>
      </c>
      <c r="M9" s="16">
        <f t="shared" si="2"/>
        <v>36</v>
      </c>
    </row>
    <row r="10" s="3" customFormat="1" customHeight="1" spans="1:13">
      <c r="A10" s="20">
        <v>6</v>
      </c>
      <c r="B10" s="20" t="s">
        <v>31</v>
      </c>
      <c r="C10" s="20" t="s">
        <v>16</v>
      </c>
      <c r="D10" s="14" t="s">
        <v>25</v>
      </c>
      <c r="E10" s="20" t="s">
        <v>22</v>
      </c>
      <c r="F10" s="21">
        <v>10000</v>
      </c>
      <c r="G10" s="17">
        <f t="shared" si="0"/>
        <v>2500</v>
      </c>
      <c r="H10" s="17">
        <f t="shared" si="1"/>
        <v>12500</v>
      </c>
      <c r="I10" s="39" t="s">
        <v>26</v>
      </c>
      <c r="J10" s="40" t="s">
        <v>32</v>
      </c>
      <c r="K10" s="39">
        <v>26</v>
      </c>
      <c r="L10" s="39">
        <v>10</v>
      </c>
      <c r="M10" s="16">
        <f t="shared" si="2"/>
        <v>36</v>
      </c>
    </row>
    <row r="11" s="3" customFormat="1" customHeight="1" spans="1:13">
      <c r="A11" s="20">
        <v>7</v>
      </c>
      <c r="B11" s="20" t="s">
        <v>33</v>
      </c>
      <c r="C11" s="20" t="s">
        <v>16</v>
      </c>
      <c r="D11" s="14" t="s">
        <v>25</v>
      </c>
      <c r="E11" s="20" t="s">
        <v>34</v>
      </c>
      <c r="F11" s="21">
        <v>2000</v>
      </c>
      <c r="G11" s="17">
        <f t="shared" si="0"/>
        <v>500</v>
      </c>
      <c r="H11" s="17">
        <f t="shared" si="1"/>
        <v>2500</v>
      </c>
      <c r="I11" s="39" t="s">
        <v>26</v>
      </c>
      <c r="J11" s="40" t="s">
        <v>35</v>
      </c>
      <c r="K11" s="39">
        <v>8</v>
      </c>
      <c r="L11" s="39">
        <v>4</v>
      </c>
      <c r="M11" s="16">
        <f t="shared" si="2"/>
        <v>12</v>
      </c>
    </row>
    <row r="12" s="3" customFormat="1" customHeight="1" spans="1:13">
      <c r="A12" s="22" t="s">
        <v>36</v>
      </c>
      <c r="B12" s="22"/>
      <c r="C12" s="22"/>
      <c r="D12" s="22"/>
      <c r="E12" s="22"/>
      <c r="F12" s="13">
        <f t="shared" ref="F12:H12" si="4">SUM(F7:F11)</f>
        <v>27000</v>
      </c>
      <c r="G12" s="13">
        <f t="shared" si="4"/>
        <v>6750</v>
      </c>
      <c r="H12" s="23">
        <f t="shared" si="4"/>
        <v>33750</v>
      </c>
      <c r="I12" s="41"/>
      <c r="J12" s="41"/>
      <c r="K12" s="22"/>
      <c r="L12" s="42"/>
      <c r="M12" s="42"/>
    </row>
    <row r="13" s="3" customFormat="1" customHeight="1" spans="1:13">
      <c r="A13" s="24">
        <v>8</v>
      </c>
      <c r="B13" s="25" t="s">
        <v>37</v>
      </c>
      <c r="C13" s="25" t="s">
        <v>16</v>
      </c>
      <c r="D13" s="25" t="s">
        <v>38</v>
      </c>
      <c r="E13" s="25" t="s">
        <v>22</v>
      </c>
      <c r="F13" s="26">
        <v>3000</v>
      </c>
      <c r="G13" s="17">
        <f t="shared" ref="G13:G16" si="5">F13/0.8-F13</f>
        <v>750</v>
      </c>
      <c r="H13" s="17">
        <f t="shared" ref="H13:H16" si="6">G13+F13</f>
        <v>3750</v>
      </c>
      <c r="I13" s="43">
        <v>45078</v>
      </c>
      <c r="J13" s="43">
        <v>46023</v>
      </c>
      <c r="K13" s="24">
        <v>31</v>
      </c>
      <c r="L13" s="24">
        <v>3</v>
      </c>
      <c r="M13" s="16">
        <f t="shared" ref="M13:M16" si="7">L13+K13</f>
        <v>34</v>
      </c>
    </row>
    <row r="14" s="3" customFormat="1" customHeight="1" spans="1:13">
      <c r="A14" s="24">
        <v>9</v>
      </c>
      <c r="B14" s="24" t="s">
        <v>39</v>
      </c>
      <c r="C14" s="27" t="s">
        <v>16</v>
      </c>
      <c r="D14" s="24" t="s">
        <v>40</v>
      </c>
      <c r="E14" s="24" t="s">
        <v>41</v>
      </c>
      <c r="F14" s="26">
        <v>4500</v>
      </c>
      <c r="G14" s="17">
        <f t="shared" si="5"/>
        <v>1125</v>
      </c>
      <c r="H14" s="17">
        <f t="shared" si="6"/>
        <v>5625</v>
      </c>
      <c r="I14" s="44">
        <v>44743</v>
      </c>
      <c r="J14" s="44">
        <v>46034</v>
      </c>
      <c r="K14" s="45">
        <v>42</v>
      </c>
      <c r="L14" s="27">
        <v>3</v>
      </c>
      <c r="M14" s="16">
        <f t="shared" si="7"/>
        <v>45</v>
      </c>
    </row>
    <row r="15" s="3" customFormat="1" customHeight="1" spans="1:13">
      <c r="A15" s="24">
        <v>10</v>
      </c>
      <c r="B15" s="28" t="s">
        <v>42</v>
      </c>
      <c r="C15" s="27" t="s">
        <v>16</v>
      </c>
      <c r="D15" s="24" t="s">
        <v>43</v>
      </c>
      <c r="E15" s="27" t="s">
        <v>22</v>
      </c>
      <c r="F15" s="26">
        <v>3000</v>
      </c>
      <c r="G15" s="17">
        <f t="shared" si="5"/>
        <v>750</v>
      </c>
      <c r="H15" s="17">
        <f t="shared" si="6"/>
        <v>3750</v>
      </c>
      <c r="I15" s="46" t="s">
        <v>44</v>
      </c>
      <c r="J15" s="46" t="s">
        <v>45</v>
      </c>
      <c r="K15" s="47">
        <v>30</v>
      </c>
      <c r="L15" s="46" t="s">
        <v>46</v>
      </c>
      <c r="M15" s="16">
        <f t="shared" si="7"/>
        <v>33</v>
      </c>
    </row>
    <row r="16" s="3" customFormat="1" customHeight="1" spans="1:13">
      <c r="A16" s="24">
        <v>11</v>
      </c>
      <c r="B16" s="29" t="s">
        <v>47</v>
      </c>
      <c r="C16" s="29" t="s">
        <v>21</v>
      </c>
      <c r="D16" s="29" t="s">
        <v>48</v>
      </c>
      <c r="E16" s="29" t="s">
        <v>22</v>
      </c>
      <c r="F16" s="26">
        <v>2000</v>
      </c>
      <c r="G16" s="17">
        <f t="shared" si="5"/>
        <v>500</v>
      </c>
      <c r="H16" s="17">
        <f t="shared" si="6"/>
        <v>2500</v>
      </c>
      <c r="I16" s="48">
        <v>44986</v>
      </c>
      <c r="J16" s="43">
        <v>46023</v>
      </c>
      <c r="K16" s="29">
        <v>34</v>
      </c>
      <c r="L16" s="49" t="s">
        <v>49</v>
      </c>
      <c r="M16" s="16">
        <f t="shared" si="7"/>
        <v>36</v>
      </c>
    </row>
    <row r="17" s="3" customFormat="1" customHeight="1" spans="1:13">
      <c r="A17" s="22" t="s">
        <v>50</v>
      </c>
      <c r="B17" s="22"/>
      <c r="C17" s="22"/>
      <c r="D17" s="22"/>
      <c r="E17" s="22"/>
      <c r="F17" s="13">
        <f t="shared" ref="F17:H17" si="8">SUM(F13:F16)</f>
        <v>12500</v>
      </c>
      <c r="G17" s="13">
        <f t="shared" si="8"/>
        <v>3125</v>
      </c>
      <c r="H17" s="23">
        <f t="shared" si="8"/>
        <v>15625</v>
      </c>
      <c r="I17" s="41"/>
      <c r="J17" s="41"/>
      <c r="K17" s="22"/>
      <c r="L17" s="42"/>
      <c r="M17" s="42"/>
    </row>
    <row r="18" s="3" customFormat="1" customHeight="1" spans="1:13">
      <c r="A18" s="16">
        <v>12</v>
      </c>
      <c r="B18" s="16" t="s">
        <v>51</v>
      </c>
      <c r="C18" s="16" t="s">
        <v>21</v>
      </c>
      <c r="D18" s="16" t="s">
        <v>52</v>
      </c>
      <c r="E18" s="16" t="s">
        <v>22</v>
      </c>
      <c r="F18" s="30">
        <v>29000</v>
      </c>
      <c r="G18" s="17">
        <f t="shared" ref="G18:G20" si="9">F18/0.8-F18</f>
        <v>7250</v>
      </c>
      <c r="H18" s="17">
        <f t="shared" ref="H18:H20" si="10">G18+F18</f>
        <v>36250</v>
      </c>
      <c r="I18" s="37">
        <v>44805</v>
      </c>
      <c r="J18" s="37">
        <v>45017</v>
      </c>
      <c r="K18" s="16">
        <v>7</v>
      </c>
      <c r="L18" s="16">
        <v>29</v>
      </c>
      <c r="M18" s="16">
        <f t="shared" ref="M18:M20" si="11">L18+K18</f>
        <v>36</v>
      </c>
    </row>
    <row r="19" s="3" customFormat="1" customHeight="1" spans="1:13">
      <c r="A19" s="16">
        <v>13</v>
      </c>
      <c r="B19" s="16" t="s">
        <v>53</v>
      </c>
      <c r="C19" s="16" t="s">
        <v>21</v>
      </c>
      <c r="D19" s="16" t="s">
        <v>52</v>
      </c>
      <c r="E19" s="31" t="s">
        <v>34</v>
      </c>
      <c r="F19" s="30">
        <v>2000</v>
      </c>
      <c r="G19" s="17">
        <f t="shared" si="9"/>
        <v>500</v>
      </c>
      <c r="H19" s="17">
        <f t="shared" si="10"/>
        <v>2500</v>
      </c>
      <c r="I19" s="37">
        <v>44774</v>
      </c>
      <c r="J19" s="37">
        <v>45017</v>
      </c>
      <c r="K19" s="16">
        <v>8</v>
      </c>
      <c r="L19" s="16">
        <v>4</v>
      </c>
      <c r="M19" s="16">
        <f t="shared" si="11"/>
        <v>12</v>
      </c>
    </row>
    <row r="20" s="3" customFormat="1" customHeight="1" spans="1:13">
      <c r="A20" s="16">
        <v>14</v>
      </c>
      <c r="B20" s="14" t="s">
        <v>54</v>
      </c>
      <c r="C20" s="14" t="s">
        <v>21</v>
      </c>
      <c r="D20" s="14" t="s">
        <v>52</v>
      </c>
      <c r="E20" s="14" t="s">
        <v>34</v>
      </c>
      <c r="F20" s="30">
        <v>2000</v>
      </c>
      <c r="G20" s="17">
        <f t="shared" si="9"/>
        <v>500</v>
      </c>
      <c r="H20" s="17">
        <f t="shared" si="10"/>
        <v>2500</v>
      </c>
      <c r="I20" s="50">
        <v>44774</v>
      </c>
      <c r="J20" s="37">
        <v>45017</v>
      </c>
      <c r="K20" s="14">
        <v>8</v>
      </c>
      <c r="L20" s="14">
        <v>4</v>
      </c>
      <c r="M20" s="16">
        <f t="shared" si="11"/>
        <v>12</v>
      </c>
    </row>
    <row r="21" s="3" customFormat="1" customHeight="1" spans="1:13">
      <c r="A21" s="22" t="s">
        <v>55</v>
      </c>
      <c r="B21" s="22"/>
      <c r="C21" s="22"/>
      <c r="D21" s="22"/>
      <c r="E21" s="22"/>
      <c r="F21" s="13">
        <f t="shared" ref="F21:H21" si="12">SUM(F18:F20)</f>
        <v>33000</v>
      </c>
      <c r="G21" s="13">
        <f t="shared" si="12"/>
        <v>8250</v>
      </c>
      <c r="H21" s="13">
        <f t="shared" si="12"/>
        <v>41250</v>
      </c>
      <c r="I21" s="41"/>
      <c r="J21" s="41"/>
      <c r="K21" s="22"/>
      <c r="L21" s="42"/>
      <c r="M21" s="42"/>
    </row>
    <row r="22" s="4" customFormat="1" customHeight="1" spans="1:13">
      <c r="A22" s="32" t="s">
        <v>56</v>
      </c>
      <c r="B22" s="32"/>
      <c r="C22" s="32"/>
      <c r="D22" s="32"/>
      <c r="E22" s="32"/>
      <c r="F22" s="12">
        <f>H21+H17+H12+H6</f>
        <v>95000</v>
      </c>
      <c r="G22" s="12"/>
      <c r="H22" s="12"/>
      <c r="I22" s="12"/>
      <c r="J22" s="12"/>
      <c r="K22" s="12"/>
      <c r="L22" s="12"/>
      <c r="M22" s="12"/>
    </row>
  </sheetData>
  <mergeCells count="7">
    <mergeCell ref="A2:M2"/>
    <mergeCell ref="A6:D6"/>
    <mergeCell ref="A12:D12"/>
    <mergeCell ref="A17:D17"/>
    <mergeCell ref="A21:D21"/>
    <mergeCell ref="A22:E22"/>
    <mergeCell ref="F22:M22"/>
  </mergeCells>
  <conditionalFormatting sqref="B6">
    <cfRule type="duplicateValues" dxfId="0" priority="12"/>
  </conditionalFormatting>
  <conditionalFormatting sqref="B12">
    <cfRule type="duplicateValues" dxfId="0" priority="2"/>
  </conditionalFormatting>
  <conditionalFormatting sqref="B13">
    <cfRule type="duplicateValues" dxfId="0" priority="6"/>
  </conditionalFormatting>
  <conditionalFormatting sqref="B17">
    <cfRule type="duplicateValues" dxfId="0" priority="4"/>
  </conditionalFormatting>
  <conditionalFormatting sqref="B21">
    <cfRule type="duplicateValues" dxfId="0" priority="1"/>
  </conditionalFormatting>
  <conditionalFormatting sqref="B4:B5">
    <cfRule type="duplicateValues" dxfId="0" priority="11"/>
    <cfRule type="duplicateValues" dxfId="0" priority="10"/>
    <cfRule type="duplicateValues" dxfId="0" priority="9"/>
  </conditionalFormatting>
  <conditionalFormatting sqref="B7:B11">
    <cfRule type="duplicateValues" dxfId="0" priority="3"/>
  </conditionalFormatting>
  <conditionalFormatting sqref="B13:B16">
    <cfRule type="duplicateValues" dxfId="0" priority="5"/>
  </conditionalFormatting>
  <conditionalFormatting sqref="B14:B16">
    <cfRule type="duplicateValues" dxfId="0" priority="8"/>
    <cfRule type="duplicateValues" dxfId="0" priority="7"/>
  </conditionalFormatting>
  <conditionalFormatting sqref="B18:B20">
    <cfRule type="duplicateValues" dxfId="1" priority="13"/>
  </conditionalFormatting>
  <conditionalFormatting sqref="B3 B23:B1048576">
    <cfRule type="duplicateValues" dxfId="0" priority="782"/>
    <cfRule type="duplicateValues" dxfId="0" priority="1055"/>
  </conditionalFormatting>
  <printOptions horizontalCentered="1"/>
  <pageMargins left="0.354166666666667" right="0.354166666666667" top="0.156944444444444" bottom="0.472222222222222" header="0.314583333333333" footer="0.314583333333333"/>
  <pageSetup paperSize="9" scale="75" fitToHeight="0" orientation="portrait" horizontalDpi="600"/>
  <headerFooter>
    <oddFooter>&amp;C第 &amp;P 页，共 &amp;N 页</oddFooter>
  </headerFooter>
  <ignoredErrors>
    <ignoredError sqref="L15:L16" numberStoredAsText="1"/>
    <ignoredError sqref="G6:H6 G12:H12 G17:H17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lm</cp:lastModifiedBy>
  <dcterms:created xsi:type="dcterms:W3CDTF">2006-09-16T00:00:00Z</dcterms:created>
  <cp:lastPrinted>2020-02-06T08:58:00Z</cp:lastPrinted>
  <dcterms:modified xsi:type="dcterms:W3CDTF">2026-06-10T00:56:41Z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